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Fact Book\Data\Enrollment\Fall\2025-26\"/>
    </mc:Choice>
  </mc:AlternateContent>
  <xr:revisionPtr revIDLastSave="0" documentId="13_ncr:1_{09DE7939-452A-4845-AAA1-E3B143CD48FC}" xr6:coauthVersionLast="47" xr6:coauthVersionMax="47" xr10:uidLastSave="{00000000-0000-0000-0000-000000000000}"/>
  <workbookProtection workbookAlgorithmName="SHA-512" workbookHashValue="QzzebUJQnTRLOUfbDEiMIS8H85fQdo/ZYSL/niWbnnHNcp6EtNxFuhQs1ezVYs7UJVI7elMBmrn0n+vaPFQnnQ==" workbookSaltValue="EqAwZ+sig3xldC+stIOnKg==" workbookSpinCount="100000" lockStructure="1"/>
  <bookViews>
    <workbookView xWindow="2370" yWindow="1755" windowWidth="22335" windowHeight="15345" xr2:uid="{00000000-000D-0000-FFFF-FFFF00000000}"/>
  </bookViews>
  <sheets>
    <sheet name="By IPEDS Race Ethnicity" sheetId="2" r:id="rId1"/>
  </sheets>
  <definedNames>
    <definedName name="_______x1" hidden="1">{"'geo origin ugs'!$H$14","'geo origin ugs'!$E$1"}</definedName>
    <definedName name="______x1" hidden="1">{"'geo origin ugs'!$H$14","'geo origin ugs'!$E$1"}</definedName>
    <definedName name="_____x1" hidden="1">{"'geo origin ugs'!$H$14","'geo origin ugs'!$E$1"}</definedName>
    <definedName name="____x1" hidden="1">{"'geo origin ugs'!$H$14","'geo origin ugs'!$E$1"}</definedName>
    <definedName name="___x1" hidden="1">{"'geo origin ugs'!$H$14","'geo origin ugs'!$E$1"}</definedName>
    <definedName name="__x1" hidden="1">{"'geo origin ugs'!$H$14","'geo origin ugs'!$E$1"}</definedName>
    <definedName name="control44" hidden="1">{"'geo origin ugs'!$H$14","'geo origin ugs'!$E$1"}</definedName>
    <definedName name="control55" hidden="1">{"'geo origin ugs'!$H$14","'geo origin ugs'!$E$1"}</definedName>
    <definedName name="control56" hidden="1">{"'geo origin ugs'!$H$14","'geo origin ugs'!$E$1"}</definedName>
    <definedName name="control68" hidden="1">{"'geo origin ugs'!$H$14","'geo origin ugs'!$E$1"}</definedName>
    <definedName name="control8" hidden="1">{"'geo origin ugs'!$H$14","'geo origin ugs'!$E$1"}</definedName>
    <definedName name="enrollment" localSheetId="0">#REF!</definedName>
    <definedName name="enrollment">#REF!</definedName>
    <definedName name="f" hidden="1">{"'geo origin ugs'!$H$14","'geo origin ugs'!$E$1"}</definedName>
    <definedName name="ffff" hidden="1">{"'geo origin ugs'!$H$14","'geo origin ugs'!$E$1"}</definedName>
    <definedName name="HTML_CodePage" hidden="1">1252</definedName>
    <definedName name="HTML_Control" hidden="1">{"'geo origin ugs'!$H$14","'geo origin ugs'!$E$1"}</definedName>
    <definedName name="HTML_Control1" hidden="1">{"'geo origin ugs'!$H$14","'geo origin ugs'!$E$1"}</definedName>
    <definedName name="HTML_Control2" hidden="1">{"'geo origin ugs'!$H$14","'geo origin ugs'!$E$1"}</definedName>
    <definedName name="HTML_Control3" hidden="1">{"'geo origin ugs'!$H$14","'geo origin ugs'!$E$1"}</definedName>
    <definedName name="HTML_Control4" hidden="1">{"'geo origin ugs'!$H$14","'geo origin ugs'!$E$1"}</definedName>
    <definedName name="HTML_Control6" hidden="1">{"'geo origin ugs'!$H$14","'geo origin ugs'!$E$1"}</definedName>
    <definedName name="HTML_Description" hidden="1">""</definedName>
    <definedName name="HTML_Email" hidden="1">""</definedName>
    <definedName name="HTML_Header" hidden="1">""</definedName>
    <definedName name="HTML_LastUpdate" hidden="1">"6/21/2001"</definedName>
    <definedName name="HTML_LineAfter" hidden="1">FALSE</definedName>
    <definedName name="HTML_LineBefore" hidden="1">FALSE</definedName>
    <definedName name="HTML_Name" hidden="1">"Emily Thomas"</definedName>
    <definedName name="HTML_OBDlg2" hidden="1">TRUE</definedName>
    <definedName name="HTML_OBDlg4" hidden="1">TRUE</definedName>
    <definedName name="HTML_OS" hidden="1">0</definedName>
    <definedName name="HTML_PathFile" hidden="1">"C:\AAA TEST FILES\graph test.htm"</definedName>
    <definedName name="HTML_Title" hidden="1">"ug geographic origin"</definedName>
    <definedName name="kkkkk" hidden="1">{"'geo origin ugs'!$H$14","'geo origin ugs'!$E$1"}</definedName>
    <definedName name="ll" hidden="1">{"'geo origin ugs'!$H$14","'geo origin ugs'!$E$1"}</definedName>
    <definedName name="newn" hidden="1">{"'geo origin ugs'!$H$14","'geo origin ugs'!$E$1"}</definedName>
    <definedName name="sc" hidden="1">{"'geo origin ugs'!$H$14","'geo origin ugs'!$E$1"}</definedName>
    <definedName name="x" hidden="1">{"'geo origin ugs'!$H$14","'geo origin ugs'!$E$1"}</definedName>
    <definedName name="xx" hidden="1">{"'geo origin ugs'!$H$14","'geo origin ugs'!$E$1"}</definedName>
    <definedName name="xxx" hidden="1">{"'geo origin ugs'!$H$14","'geo origin ugs'!$E$1"}</definedName>
    <definedName name="xxxx" hidden="1">{"'geo origin ugs'!$H$14","'geo origin ugs'!$E$1"}</definedName>
    <definedName name="xxxxx" hidden="1">{"'geo origin ugs'!$H$14","'geo origin ugs'!$E$1"}</definedName>
    <definedName name="xy" hidden="1">{"'geo origin ugs'!$H$14","'geo origin ugs'!$E$1"}</definedName>
    <definedName name="zy" hidden="1">{"'geo origin ugs'!$H$14","'geo origin ugs'!$E$1"}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9" i="2" l="1"/>
  <c r="M70" i="2"/>
  <c r="M71" i="2"/>
  <c r="M72" i="2"/>
  <c r="M73" i="2"/>
  <c r="M74" i="2"/>
  <c r="M75" i="2"/>
  <c r="M76" i="2"/>
  <c r="M77" i="2"/>
  <c r="L69" i="2"/>
  <c r="L70" i="2"/>
  <c r="L71" i="2"/>
  <c r="L72" i="2"/>
  <c r="L73" i="2"/>
  <c r="L74" i="2"/>
  <c r="L75" i="2"/>
  <c r="L76" i="2"/>
  <c r="L77" i="2"/>
  <c r="M68" i="2"/>
  <c r="L58" i="2"/>
  <c r="M58" i="2"/>
  <c r="L59" i="2"/>
  <c r="M59" i="2"/>
  <c r="L60" i="2"/>
  <c r="M60" i="2"/>
  <c r="L61" i="2"/>
  <c r="M61" i="2"/>
  <c r="L62" i="2"/>
  <c r="M62" i="2"/>
  <c r="L63" i="2"/>
  <c r="M63" i="2"/>
  <c r="M57" i="2"/>
  <c r="L48" i="2"/>
  <c r="M48" i="2"/>
  <c r="L49" i="2"/>
  <c r="M49" i="2"/>
  <c r="L50" i="2"/>
  <c r="M50" i="2"/>
  <c r="L51" i="2"/>
  <c r="M51" i="2"/>
  <c r="L52" i="2"/>
  <c r="M52" i="2"/>
  <c r="L53" i="2"/>
  <c r="M53" i="2"/>
  <c r="L54" i="2"/>
  <c r="M54" i="2"/>
  <c r="L55" i="2"/>
  <c r="M55" i="2"/>
  <c r="M47" i="2"/>
  <c r="L26" i="2"/>
  <c r="M26" i="2"/>
  <c r="L27" i="2"/>
  <c r="M27" i="2"/>
  <c r="L28" i="2"/>
  <c r="M28" i="2"/>
  <c r="L29" i="2"/>
  <c r="M29" i="2"/>
  <c r="L30" i="2"/>
  <c r="M30" i="2"/>
  <c r="L31" i="2"/>
  <c r="M31" i="2"/>
  <c r="M25" i="2"/>
  <c r="L16" i="2"/>
  <c r="M16" i="2"/>
  <c r="L17" i="2"/>
  <c r="M17" i="2"/>
  <c r="L18" i="2"/>
  <c r="M18" i="2"/>
  <c r="L19" i="2"/>
  <c r="M19" i="2"/>
  <c r="L20" i="2"/>
  <c r="M20" i="2"/>
  <c r="L21" i="2"/>
  <c r="M21" i="2"/>
  <c r="L22" i="2"/>
  <c r="M22" i="2"/>
  <c r="L23" i="2"/>
  <c r="M23" i="2"/>
  <c r="M15" i="2"/>
  <c r="M94" i="2" l="1"/>
  <c r="M93" i="2"/>
  <c r="M92" i="2"/>
  <c r="M95" i="2"/>
  <c r="M91" i="2"/>
  <c r="M85" i="2"/>
  <c r="M90" i="2"/>
  <c r="M86" i="2"/>
  <c r="M89" i="2"/>
  <c r="M87" i="2"/>
  <c r="M79" i="2"/>
  <c r="M84" i="2"/>
  <c r="M83" i="2"/>
  <c r="M82" i="2"/>
  <c r="M81" i="2"/>
  <c r="M80" i="2"/>
  <c r="L68" i="2"/>
  <c r="L82" i="2" s="1"/>
  <c r="L57" i="2"/>
  <c r="L47" i="2"/>
  <c r="L25" i="2"/>
  <c r="L15" i="2"/>
  <c r="L89" i="2" l="1"/>
  <c r="L93" i="2"/>
  <c r="L94" i="2"/>
  <c r="L95" i="2"/>
  <c r="L80" i="2"/>
  <c r="L86" i="2"/>
  <c r="L87" i="2"/>
  <c r="L81" i="2"/>
  <c r="L79" i="2"/>
  <c r="L83" i="2"/>
  <c r="L90" i="2"/>
  <c r="L92" i="2"/>
  <c r="L85" i="2"/>
  <c r="L91" i="2"/>
  <c r="L84" i="2"/>
  <c r="J77" i="2"/>
  <c r="I77" i="2"/>
  <c r="H77" i="2"/>
  <c r="G77" i="2"/>
  <c r="F77" i="2"/>
  <c r="E77" i="2"/>
  <c r="D77" i="2"/>
  <c r="C77" i="2"/>
  <c r="B77" i="2"/>
  <c r="J76" i="2"/>
  <c r="I76" i="2"/>
  <c r="H76" i="2"/>
  <c r="G76" i="2"/>
  <c r="F76" i="2"/>
  <c r="E76" i="2"/>
  <c r="D76" i="2"/>
  <c r="C76" i="2"/>
  <c r="B76" i="2"/>
  <c r="J75" i="2"/>
  <c r="I75" i="2"/>
  <c r="H75" i="2"/>
  <c r="G75" i="2"/>
  <c r="F75" i="2"/>
  <c r="E75" i="2"/>
  <c r="D75" i="2"/>
  <c r="C75" i="2"/>
  <c r="B75" i="2"/>
  <c r="J74" i="2"/>
  <c r="I74" i="2"/>
  <c r="H74" i="2"/>
  <c r="G74" i="2"/>
  <c r="F74" i="2"/>
  <c r="E74" i="2"/>
  <c r="D74" i="2"/>
  <c r="C74" i="2"/>
  <c r="B74" i="2"/>
  <c r="J73" i="2"/>
  <c r="I73" i="2"/>
  <c r="H73" i="2"/>
  <c r="G73" i="2"/>
  <c r="F73" i="2"/>
  <c r="E73" i="2"/>
  <c r="D73" i="2"/>
  <c r="C73" i="2"/>
  <c r="B73" i="2"/>
  <c r="J72" i="2"/>
  <c r="I72" i="2"/>
  <c r="H72" i="2"/>
  <c r="G72" i="2"/>
  <c r="F72" i="2"/>
  <c r="E72" i="2"/>
  <c r="D72" i="2"/>
  <c r="C72" i="2"/>
  <c r="B72" i="2"/>
  <c r="J71" i="2"/>
  <c r="I71" i="2"/>
  <c r="H71" i="2"/>
  <c r="G71" i="2"/>
  <c r="F71" i="2"/>
  <c r="E71" i="2"/>
  <c r="D71" i="2"/>
  <c r="C71" i="2"/>
  <c r="B71" i="2"/>
  <c r="J70" i="2"/>
  <c r="I70" i="2"/>
  <c r="H70" i="2"/>
  <c r="G70" i="2"/>
  <c r="F70" i="2"/>
  <c r="E70" i="2"/>
  <c r="D70" i="2"/>
  <c r="C70" i="2"/>
  <c r="B70" i="2"/>
  <c r="J69" i="2"/>
  <c r="I69" i="2"/>
  <c r="H69" i="2"/>
  <c r="G69" i="2"/>
  <c r="F69" i="2"/>
  <c r="E69" i="2"/>
  <c r="D69" i="2"/>
  <c r="C69" i="2"/>
  <c r="B69" i="2"/>
  <c r="F68" i="2"/>
  <c r="E68" i="2"/>
  <c r="D68" i="2"/>
  <c r="C68" i="2"/>
  <c r="B68" i="2"/>
  <c r="F63" i="2"/>
  <c r="E63" i="2"/>
  <c r="D63" i="2"/>
  <c r="C63" i="2"/>
  <c r="B63" i="2"/>
  <c r="F62" i="2"/>
  <c r="E62" i="2"/>
  <c r="D62" i="2"/>
  <c r="C62" i="2"/>
  <c r="B62" i="2"/>
  <c r="F61" i="2"/>
  <c r="E61" i="2"/>
  <c r="D61" i="2"/>
  <c r="C61" i="2"/>
  <c r="B61" i="2"/>
  <c r="F60" i="2"/>
  <c r="E60" i="2"/>
  <c r="D60" i="2"/>
  <c r="C60" i="2"/>
  <c r="B60" i="2"/>
  <c r="F59" i="2"/>
  <c r="E59" i="2"/>
  <c r="D59" i="2"/>
  <c r="C59" i="2"/>
  <c r="B59" i="2"/>
  <c r="F58" i="2"/>
  <c r="E58" i="2"/>
  <c r="D58" i="2"/>
  <c r="C58" i="2"/>
  <c r="B58" i="2"/>
  <c r="F57" i="2"/>
  <c r="E57" i="2"/>
  <c r="D57" i="2"/>
  <c r="C57" i="2"/>
  <c r="B57" i="2"/>
  <c r="F55" i="2"/>
  <c r="E55" i="2"/>
  <c r="D55" i="2"/>
  <c r="C55" i="2"/>
  <c r="B55" i="2"/>
  <c r="F54" i="2"/>
  <c r="E54" i="2"/>
  <c r="D54" i="2"/>
  <c r="C54" i="2"/>
  <c r="B54" i="2"/>
  <c r="F53" i="2"/>
  <c r="E53" i="2"/>
  <c r="D53" i="2"/>
  <c r="C53" i="2"/>
  <c r="B53" i="2"/>
  <c r="F52" i="2"/>
  <c r="E52" i="2"/>
  <c r="D52" i="2"/>
  <c r="C52" i="2"/>
  <c r="B52" i="2"/>
  <c r="F51" i="2"/>
  <c r="E51" i="2"/>
  <c r="D51" i="2"/>
  <c r="C51" i="2"/>
  <c r="B51" i="2"/>
  <c r="F50" i="2"/>
  <c r="E50" i="2"/>
  <c r="D50" i="2"/>
  <c r="C50" i="2"/>
  <c r="B50" i="2"/>
  <c r="F49" i="2"/>
  <c r="E49" i="2"/>
  <c r="D49" i="2"/>
  <c r="C49" i="2"/>
  <c r="B49" i="2"/>
  <c r="F48" i="2"/>
  <c r="E48" i="2"/>
  <c r="D48" i="2"/>
  <c r="C48" i="2"/>
  <c r="B48" i="2"/>
  <c r="F47" i="2"/>
  <c r="E47" i="2"/>
  <c r="D47" i="2"/>
  <c r="C47" i="2"/>
  <c r="B47" i="2"/>
  <c r="J63" i="2"/>
  <c r="I63" i="2"/>
  <c r="H63" i="2"/>
  <c r="G63" i="2"/>
  <c r="B79" i="2" l="1"/>
  <c r="G47" i="2"/>
  <c r="G61" i="2"/>
  <c r="G57" i="2"/>
  <c r="G50" i="2"/>
  <c r="G60" i="2"/>
  <c r="G51" i="2"/>
  <c r="H52" i="2"/>
  <c r="B87" i="2"/>
  <c r="D87" i="2"/>
  <c r="E87" i="2"/>
  <c r="B84" i="2"/>
  <c r="G58" i="2"/>
  <c r="C84" i="2"/>
  <c r="F87" i="2"/>
  <c r="C87" i="2"/>
  <c r="D84" i="2"/>
  <c r="G48" i="2"/>
  <c r="G53" i="2"/>
  <c r="E84" i="2"/>
  <c r="B81" i="2"/>
  <c r="C81" i="2"/>
  <c r="F84" i="2"/>
  <c r="D81" i="2"/>
  <c r="E91" i="2"/>
  <c r="F81" i="2"/>
  <c r="I52" i="2"/>
  <c r="B94" i="2"/>
  <c r="C94" i="2"/>
  <c r="D94" i="2"/>
  <c r="F94" i="2"/>
  <c r="E94" i="2"/>
  <c r="B85" i="2"/>
  <c r="D85" i="2"/>
  <c r="I49" i="2"/>
  <c r="E85" i="2"/>
  <c r="J53" i="2"/>
  <c r="F95" i="2"/>
  <c r="H47" i="2"/>
  <c r="J57" i="2"/>
  <c r="H53" i="2"/>
  <c r="I50" i="2"/>
  <c r="H58" i="2"/>
  <c r="I57" i="2"/>
  <c r="C79" i="2"/>
  <c r="B91" i="2"/>
  <c r="H57" i="2"/>
  <c r="H50" i="2"/>
  <c r="D91" i="2"/>
  <c r="E81" i="2"/>
  <c r="C95" i="2"/>
  <c r="C92" i="2"/>
  <c r="I61" i="2"/>
  <c r="B89" i="2"/>
  <c r="F91" i="2"/>
  <c r="J49" i="2"/>
  <c r="I60" i="2"/>
  <c r="I53" i="2"/>
  <c r="J47" i="2"/>
  <c r="D82" i="2"/>
  <c r="C86" i="2"/>
  <c r="H61" i="2"/>
  <c r="D79" i="2"/>
  <c r="H51" i="2"/>
  <c r="D86" i="2"/>
  <c r="I48" i="2"/>
  <c r="B93" i="2"/>
  <c r="E86" i="2"/>
  <c r="J50" i="2"/>
  <c r="J48" i="2"/>
  <c r="J51" i="2"/>
  <c r="C83" i="2"/>
  <c r="F86" i="2"/>
  <c r="H49" i="2"/>
  <c r="C91" i="2"/>
  <c r="F89" i="2"/>
  <c r="D83" i="2"/>
  <c r="J60" i="2"/>
  <c r="E82" i="2"/>
  <c r="J61" i="2"/>
  <c r="G55" i="2"/>
  <c r="G59" i="2"/>
  <c r="G62" i="2"/>
  <c r="B80" i="2"/>
  <c r="E83" i="2"/>
  <c r="I58" i="2"/>
  <c r="H55" i="2"/>
  <c r="H59" i="2"/>
  <c r="H62" i="2"/>
  <c r="C90" i="2"/>
  <c r="F83" i="2"/>
  <c r="C93" i="2"/>
  <c r="B82" i="2"/>
  <c r="J58" i="2"/>
  <c r="I51" i="2"/>
  <c r="I55" i="2"/>
  <c r="I59" i="2"/>
  <c r="I62" i="2"/>
  <c r="D90" i="2"/>
  <c r="D93" i="2"/>
  <c r="J52" i="2"/>
  <c r="I47" i="2"/>
  <c r="H48" i="2"/>
  <c r="J55" i="2"/>
  <c r="J59" i="2"/>
  <c r="J62" i="2"/>
  <c r="E90" i="2"/>
  <c r="E93" i="2"/>
  <c r="H60" i="2"/>
  <c r="F82" i="2"/>
  <c r="E79" i="2"/>
  <c r="G49" i="2"/>
  <c r="G52" i="2"/>
  <c r="F90" i="2"/>
  <c r="F93" i="2"/>
  <c r="C85" i="2"/>
  <c r="C89" i="2"/>
  <c r="E89" i="2"/>
  <c r="F79" i="2"/>
  <c r="B92" i="2"/>
  <c r="D80" i="2"/>
  <c r="C82" i="2"/>
  <c r="F80" i="2"/>
  <c r="D92" i="2"/>
  <c r="B86" i="2"/>
  <c r="F92" i="2"/>
  <c r="B95" i="2"/>
  <c r="D89" i="2"/>
  <c r="D95" i="2"/>
  <c r="F85" i="2"/>
  <c r="E95" i="2"/>
  <c r="B83" i="2"/>
  <c r="E92" i="2"/>
  <c r="B90" i="2"/>
  <c r="C80" i="2"/>
  <c r="E80" i="2"/>
  <c r="G54" i="2"/>
  <c r="H54" i="2"/>
  <c r="I54" i="2"/>
  <c r="J54" i="2"/>
  <c r="F31" i="2" l="1"/>
  <c r="E31" i="2"/>
  <c r="D31" i="2"/>
  <c r="C31" i="2"/>
  <c r="B31" i="2"/>
  <c r="F30" i="2"/>
  <c r="E30" i="2"/>
  <c r="D30" i="2"/>
  <c r="C30" i="2"/>
  <c r="B30" i="2"/>
  <c r="F29" i="2"/>
  <c r="E29" i="2"/>
  <c r="D29" i="2"/>
  <c r="C29" i="2"/>
  <c r="B29" i="2"/>
  <c r="F28" i="2"/>
  <c r="E28" i="2"/>
  <c r="D28" i="2"/>
  <c r="C28" i="2"/>
  <c r="B28" i="2"/>
  <c r="F27" i="2"/>
  <c r="E27" i="2"/>
  <c r="D27" i="2"/>
  <c r="C27" i="2"/>
  <c r="B27" i="2"/>
  <c r="F26" i="2"/>
  <c r="E26" i="2"/>
  <c r="D26" i="2"/>
  <c r="C26" i="2"/>
  <c r="B26" i="2"/>
  <c r="F25" i="2"/>
  <c r="E25" i="2"/>
  <c r="D25" i="2"/>
  <c r="C25" i="2"/>
  <c r="B25" i="2"/>
  <c r="F23" i="2"/>
  <c r="E23" i="2"/>
  <c r="D23" i="2"/>
  <c r="C23" i="2"/>
  <c r="B23" i="2"/>
  <c r="F22" i="2"/>
  <c r="E22" i="2"/>
  <c r="D22" i="2"/>
  <c r="C22" i="2"/>
  <c r="B22" i="2"/>
  <c r="F21" i="2"/>
  <c r="E21" i="2"/>
  <c r="D21" i="2"/>
  <c r="C21" i="2"/>
  <c r="B21" i="2"/>
  <c r="F20" i="2"/>
  <c r="E20" i="2"/>
  <c r="D20" i="2"/>
  <c r="C20" i="2"/>
  <c r="B20" i="2"/>
  <c r="F19" i="2"/>
  <c r="E19" i="2"/>
  <c r="D19" i="2"/>
  <c r="C19" i="2"/>
  <c r="B19" i="2"/>
  <c r="F18" i="2"/>
  <c r="E18" i="2"/>
  <c r="D18" i="2"/>
  <c r="C18" i="2"/>
  <c r="B18" i="2"/>
  <c r="J17" i="2"/>
  <c r="F17" i="2"/>
  <c r="E17" i="2"/>
  <c r="D17" i="2"/>
  <c r="C17" i="2"/>
  <c r="B17" i="2"/>
  <c r="F16" i="2"/>
  <c r="E16" i="2"/>
  <c r="D16" i="2"/>
  <c r="C16" i="2"/>
  <c r="B16" i="2"/>
  <c r="F15" i="2"/>
  <c r="E15" i="2"/>
  <c r="D15" i="2"/>
  <c r="C15" i="2"/>
  <c r="B15" i="2"/>
  <c r="J20" i="2"/>
  <c r="I27" i="2"/>
  <c r="H17" i="2"/>
  <c r="G28" i="2"/>
  <c r="H29" i="2" l="1"/>
  <c r="J29" i="2"/>
  <c r="I29" i="2"/>
  <c r="I17" i="2"/>
  <c r="H26" i="2"/>
  <c r="I26" i="2"/>
  <c r="G26" i="2"/>
  <c r="J26" i="2"/>
  <c r="J15" i="2"/>
  <c r="G27" i="2"/>
  <c r="H30" i="2"/>
  <c r="I15" i="2"/>
  <c r="G16" i="2"/>
  <c r="J23" i="2"/>
  <c r="I30" i="2"/>
  <c r="I16" i="2"/>
  <c r="H27" i="2"/>
  <c r="H16" i="2"/>
  <c r="G30" i="2"/>
  <c r="G19" i="2"/>
  <c r="G20" i="2"/>
  <c r="I19" i="2"/>
  <c r="H20" i="2"/>
  <c r="H19" i="2"/>
  <c r="I23" i="2"/>
  <c r="I20" i="2"/>
  <c r="G23" i="2"/>
  <c r="H23" i="2"/>
  <c r="H31" i="2"/>
  <c r="H68" i="2"/>
  <c r="I31" i="2"/>
  <c r="I68" i="2"/>
  <c r="J31" i="2"/>
  <c r="J68" i="2"/>
  <c r="H25" i="2"/>
  <c r="I25" i="2"/>
  <c r="G31" i="2"/>
  <c r="G68" i="2"/>
  <c r="H28" i="2"/>
  <c r="G21" i="2"/>
  <c r="H21" i="2"/>
  <c r="I28" i="2"/>
  <c r="G18" i="2"/>
  <c r="I21" i="2"/>
  <c r="G17" i="2"/>
  <c r="G15" i="2"/>
  <c r="H18" i="2"/>
  <c r="G25" i="2"/>
  <c r="H15" i="2"/>
  <c r="I18" i="2"/>
  <c r="G29" i="2"/>
  <c r="J21" i="2"/>
  <c r="J18" i="2"/>
  <c r="J25" i="2"/>
  <c r="J16" i="2"/>
  <c r="J27" i="2"/>
  <c r="J30" i="2"/>
  <c r="G22" i="2"/>
  <c r="J19" i="2"/>
  <c r="H22" i="2"/>
  <c r="J28" i="2"/>
  <c r="I22" i="2"/>
  <c r="J22" i="2"/>
  <c r="K77" i="2"/>
  <c r="K76" i="2"/>
  <c r="K75" i="2"/>
  <c r="K74" i="2"/>
  <c r="K73" i="2"/>
  <c r="K72" i="2"/>
  <c r="K71" i="2"/>
  <c r="K70" i="2"/>
  <c r="K69" i="2"/>
  <c r="K61" i="2"/>
  <c r="K29" i="2"/>
  <c r="I93" i="2" l="1"/>
  <c r="I91" i="2"/>
  <c r="I81" i="2"/>
  <c r="I89" i="2"/>
  <c r="I86" i="2"/>
  <c r="I94" i="2"/>
  <c r="I90" i="2"/>
  <c r="I87" i="2"/>
  <c r="I82" i="2"/>
  <c r="I83" i="2"/>
  <c r="I84" i="2"/>
  <c r="I80" i="2"/>
  <c r="I79" i="2"/>
  <c r="I95" i="2"/>
  <c r="I85" i="2"/>
  <c r="I92" i="2"/>
  <c r="H93" i="2"/>
  <c r="H84" i="2"/>
  <c r="H83" i="2"/>
  <c r="H85" i="2"/>
  <c r="H90" i="2"/>
  <c r="H86" i="2"/>
  <c r="H91" i="2"/>
  <c r="H82" i="2"/>
  <c r="H87" i="2"/>
  <c r="H92" i="2"/>
  <c r="H79" i="2"/>
  <c r="H89" i="2"/>
  <c r="H94" i="2"/>
  <c r="H95" i="2"/>
  <c r="H81" i="2"/>
  <c r="H80" i="2"/>
  <c r="G93" i="2"/>
  <c r="G79" i="2"/>
  <c r="G80" i="2"/>
  <c r="G87" i="2"/>
  <c r="G84" i="2"/>
  <c r="G91" i="2"/>
  <c r="G94" i="2"/>
  <c r="G95" i="2"/>
  <c r="G82" i="2"/>
  <c r="G89" i="2"/>
  <c r="G90" i="2"/>
  <c r="G81" i="2"/>
  <c r="G85" i="2"/>
  <c r="G83" i="2"/>
  <c r="G86" i="2"/>
  <c r="G92" i="2"/>
  <c r="J87" i="2"/>
  <c r="J94" i="2"/>
  <c r="J84" i="2"/>
  <c r="J82" i="2"/>
  <c r="J83" i="2"/>
  <c r="J93" i="2"/>
  <c r="J81" i="2"/>
  <c r="J89" i="2"/>
  <c r="J79" i="2"/>
  <c r="J91" i="2"/>
  <c r="J80" i="2"/>
  <c r="J90" i="2"/>
  <c r="J95" i="2"/>
  <c r="J85" i="2"/>
  <c r="J92" i="2"/>
  <c r="J86" i="2"/>
  <c r="K47" i="2"/>
  <c r="K55" i="2"/>
  <c r="K30" i="2"/>
  <c r="K50" i="2"/>
  <c r="K59" i="2"/>
  <c r="K53" i="2"/>
  <c r="K62" i="2"/>
  <c r="K48" i="2"/>
  <c r="K57" i="2"/>
  <c r="K17" i="2"/>
  <c r="K51" i="2"/>
  <c r="K60" i="2"/>
  <c r="K23" i="2"/>
  <c r="K54" i="2"/>
  <c r="K63" i="2"/>
  <c r="K49" i="2"/>
  <c r="K58" i="2"/>
  <c r="K52" i="2"/>
  <c r="K21" i="2"/>
  <c r="K15" i="2"/>
  <c r="K26" i="2"/>
  <c r="K18" i="2"/>
  <c r="K27" i="2"/>
  <c r="K16" i="2"/>
  <c r="K25" i="2"/>
  <c r="K19" i="2"/>
  <c r="K28" i="2"/>
  <c r="K22" i="2"/>
  <c r="K31" i="2"/>
  <c r="K20" i="2"/>
  <c r="K68" i="2"/>
  <c r="K84" i="2" s="1"/>
  <c r="K83" i="2" l="1"/>
  <c r="K90" i="2"/>
  <c r="K86" i="2"/>
  <c r="K94" i="2"/>
  <c r="K92" i="2"/>
  <c r="K93" i="2"/>
  <c r="K89" i="2"/>
  <c r="K82" i="2"/>
  <c r="K81" i="2"/>
  <c r="K80" i="2"/>
  <c r="K79" i="2"/>
  <c r="K87" i="2"/>
  <c r="K85" i="2"/>
  <c r="K95" i="2"/>
  <c r="K91" i="2"/>
</calcChain>
</file>

<file path=xl/sharedStrings.xml><?xml version="1.0" encoding="utf-8"?>
<sst xmlns="http://schemas.openxmlformats.org/spreadsheetml/2006/main" count="132" uniqueCount="32">
  <si>
    <t>Two or more races</t>
  </si>
  <si>
    <t>White</t>
  </si>
  <si>
    <t>Native Hawaiian or Other Pacific Islander</t>
  </si>
  <si>
    <t>Hispanic or Latino</t>
  </si>
  <si>
    <t>Black or African American</t>
  </si>
  <si>
    <t>Asian</t>
  </si>
  <si>
    <t>American Indian or Alaskan Native</t>
  </si>
  <si>
    <t>Percent of U.S. Citizens/Legal Residents with Known Race/Ethnicity</t>
  </si>
  <si>
    <t>Percent of Total</t>
  </si>
  <si>
    <t>Grand Total</t>
  </si>
  <si>
    <t>Level / Metric / Race and Ethnicity</t>
  </si>
  <si>
    <t>Graduate</t>
  </si>
  <si>
    <t>Undergraduate Total (N)</t>
  </si>
  <si>
    <t>Race/Ethnicity unknown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</si>
  <si>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</si>
  <si>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</si>
  <si>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</si>
  <si>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</si>
  <si>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</si>
  <si>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</si>
  <si>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</si>
  <si>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</si>
  <si>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</si>
  <si>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U.S. Nonresident</t>
  </si>
  <si>
    <t>2023</t>
  </si>
  <si>
    <t>2024</t>
  </si>
  <si>
    <t>2025</t>
  </si>
  <si>
    <t>Stony Brook University Fall Headcount Enrollment by IPEDS Race/Ethnicity, 2014-2025</t>
  </si>
  <si>
    <t>UNDERGRADUATE STUDENTS, 2014-2025</t>
  </si>
  <si>
    <r>
      <rPr>
        <b/>
        <u/>
        <sz val="8"/>
        <color theme="1"/>
        <rFont val="Arial"/>
        <family val="2"/>
      </rPr>
      <t>About these data:</t>
    </r>
    <r>
      <rPr>
        <sz val="8"/>
        <color theme="1"/>
        <rFont val="Arial"/>
        <family val="2"/>
      </rPr>
      <t xml:space="preserve"> Total headcount reflects official statistics reported to the U.S. Department of Education through the Integrated Postsecondary Education Data System (IPEDS); most recent year is preliminary until reported to IPEDS in the spring. Data for race/ethnicity categories were collected and reported using definitions from IPEDS. </t>
    </r>
    <r>
      <rPr>
        <b/>
        <sz val="8"/>
        <color theme="1"/>
        <rFont val="Arial"/>
        <family val="2"/>
      </rPr>
      <t>Percent of total</t>
    </r>
    <r>
      <rPr>
        <sz val="8"/>
        <color theme="1"/>
        <rFont val="Arial"/>
        <family val="2"/>
      </rPr>
      <t xml:space="preserve"> uses the total number of students as a denominator; changes in the number of people categorized as unknown race/ethnicity can distort these percentages, and the separate classification of U.S. Nonresident (international) students renders these statistics incomparable to statistics released by the U.S. Census. </t>
    </r>
    <r>
      <rPr>
        <b/>
        <sz val="8"/>
        <color theme="1"/>
        <rFont val="Arial"/>
        <family val="2"/>
      </rPr>
      <t>Percent of U.S. citizens and legal residents with known race/ethnicity</t>
    </r>
    <r>
      <rPr>
        <sz val="8"/>
        <color theme="1"/>
        <rFont val="Arial"/>
        <family val="2"/>
      </rPr>
      <t xml:space="preserve"> removes students with unknown race/ethnicity as well as U.S. Nonresident (international) students from the denominator; this calculation is comparable to figures from the U.S. Census tables for Hispanic or Latino Origin by Race, recognizing international students are not included.  </t>
    </r>
    <r>
      <rPr>
        <sz val="8"/>
        <color theme="0"/>
        <rFont val="Arial"/>
        <family val="2"/>
      </rPr>
      <t>Source: SBU Data Warehouse, IRPE Student Extract Files
Prepared by the Office of Institutional Research, Planning &amp; Effectiveness - September 17, 2024</t>
    </r>
  </si>
  <si>
    <t>GRADUATE STUDENTS, 2014-2025</t>
  </si>
  <si>
    <t>UNDERGRADUATE &amp; GRADUATE STUDENTS, 2014-2025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</si>
</sst>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sz val="8"/>
      <color theme="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19">
    <xf numFmtId="0" fontId="0" fillId="0" borderId="0" xfId="0"/>
    <xf numFmtId="0" fontId="3" fillId="0" borderId="0" xfId="1" applyFont="1"/>
    <xf numFmtId="3" fontId="3" fillId="0" borderId="0" xfId="1" applyNumberFormat="1" applyFont="1"/>
    <xf numFmtId="0" fontId="3" fillId="0" borderId="0" xfId="1" applyFont="1" applyAlignment="1">
      <alignment horizontal="center"/>
    </xf>
    <xf numFmtId="3" fontId="5" fillId="0" borderId="0" xfId="3" applyNumberFormat="1" applyFont="1"/>
    <xf numFmtId="164" fontId="5" fillId="0" borderId="0" xfId="3" applyNumberFormat="1" applyFont="1"/>
    <xf numFmtId="3" fontId="6" fillId="0" borderId="0" xfId="3" applyNumberFormat="1" applyFont="1"/>
    <xf numFmtId="0" fontId="5" fillId="0" borderId="3" xfId="3" applyFont="1" applyBorder="1" applyAlignment="1">
      <alignment horizontal="left" indent="1"/>
    </xf>
    <xf numFmtId="0" fontId="6" fillId="0" borderId="3" xfId="3" applyFont="1" applyBorder="1" applyAlignment="1">
      <alignment horizontal="left"/>
    </xf>
    <xf numFmtId="0" fontId="6" fillId="0" borderId="3" xfId="3" applyFont="1" applyBorder="1"/>
    <xf numFmtId="0" fontId="7" fillId="0" borderId="0" xfId="3" applyFont="1" applyAlignment="1">
      <alignment wrapText="1"/>
    </xf>
    <xf numFmtId="0" fontId="7" fillId="0" borderId="1" xfId="3" applyFont="1" applyBorder="1" applyAlignment="1">
      <alignment wrapText="1"/>
    </xf>
    <xf numFmtId="0" fontId="7" fillId="0" borderId="1" xfId="3" applyFont="1" applyBorder="1"/>
    <xf numFmtId="0" fontId="7" fillId="0" borderId="0" xfId="3" applyFont="1"/>
    <xf numFmtId="0" fontId="6" fillId="0" borderId="2" xfId="3" applyFont="1" applyBorder="1"/>
    <xf numFmtId="0" fontId="6" fillId="0" borderId="1" xfId="3" applyFont="1" applyBorder="1" applyAlignment="1">
      <alignment horizontal="right"/>
    </xf>
    <xf numFmtId="0" fontId="7" fillId="0" borderId="0" xfId="3" applyFont="1" applyAlignment="1">
      <alignment wrapText="1"/>
    </xf>
    <xf numFmtId="0" fontId="4" fillId="0" borderId="0" xfId="3" applyFont="1" applyAlignment="1">
      <alignment vertical="top" wrapText="1"/>
    </xf>
    <xf numFmtId="0" fontId="0" fillId="0" borderId="0" xfId="0" applyAlignment="1">
      <alignment vertical="top" wrapText="1"/>
    </xf>
  </cellXfs>
  <cellStyles count="4">
    <cellStyle name="Comma 2 2" xfId="2" xr:uid="{00000000-0005-0000-0000-000000000000}"/>
    <cellStyle name="Normal" xfId="0" builtinId="0"/>
    <cellStyle name="Normal 2" xfId="3" xr:uid="{00000000-0005-0000-0000-000002000000}"/>
    <cellStyle name="Normal 2 3" xfId="1" xr:uid="{00000000-0005-0000-0000-000003000000}"/>
  </cellStyles>
  <dxfs count="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CE77B73-2ACE-451F-84F3-E8CF8CF97CCB}" name="Table2" displayName="Table2" ref="A3:M31" totalsRowShown="0" headerRowDxfId="50" dataDxfId="48" headerRowBorderDxfId="49" tableBorderDxfId="47" headerRowCellStyle="Normal 2" dataCellStyle="Normal 2">
  <tableColumns count="13">
    <tableColumn id="1" xr3:uid="{DF937904-6962-4B74-B5DA-C34D45D4923D}" name="Level / Metric / Race and Ethnicity" dataDxfId="46" dataCellStyle="Normal 2"/>
    <tableColumn id="5" xr3:uid="{D5292E18-D6B2-432D-B481-BFCCE5636857}" name="2014" dataDxfId="45" dataCellStyle="Normal 2">
      <calculatedColumnFormula>#REF!/(B$4-B$12-B$13)*100</calculatedColumnFormula>
    </tableColumn>
    <tableColumn id="6" xr3:uid="{C793773B-1C69-48D0-A6ED-662D16509DFC}" name="2015" dataDxfId="44" dataCellStyle="Normal 2">
      <calculatedColumnFormula>#REF!/(C$4-C$12-C$13)*100</calculatedColumnFormula>
    </tableColumn>
    <tableColumn id="7" xr3:uid="{A48AB6FA-F9B4-4330-9B75-18DE02FBAFEA}" name="2016" dataDxfId="43" dataCellStyle="Normal 2">
      <calculatedColumnFormula>#REF!/(D$4-D$12-D$13)*100</calculatedColumnFormula>
    </tableColumn>
    <tableColumn id="8" xr3:uid="{46F04DCD-FC77-4A68-AFE1-94C6D6A562A7}" name="2017" dataDxfId="42" dataCellStyle="Normal 2">
      <calculatedColumnFormula>#REF!/(E$4-E$12-E$13)*100</calculatedColumnFormula>
    </tableColumn>
    <tableColumn id="9" xr3:uid="{72D65635-9CA7-4892-BD8C-DFE7CEF46A63}" name="2018" dataDxfId="41" dataCellStyle="Normal 2">
      <calculatedColumnFormula>#REF!/(F$4-F$12-F$13)*100</calculatedColumnFormula>
    </tableColumn>
    <tableColumn id="10" xr3:uid="{FDFF124E-A020-4387-8EE5-0D0563BB1C60}" name="2019" dataDxfId="40" dataCellStyle="Normal 2">
      <calculatedColumnFormula>#REF!/(G$4-G$12-G$13)*100</calculatedColumnFormula>
    </tableColumn>
    <tableColumn id="11" xr3:uid="{5FB57523-FDDB-451B-9330-AF03298A8824}" name="2020" dataDxfId="39" dataCellStyle="Normal 2">
      <calculatedColumnFormula>#REF!/(H$4-H$12-H$13)*100</calculatedColumnFormula>
    </tableColumn>
    <tableColumn id="12" xr3:uid="{B59129ED-B492-48B5-A8A5-4E843FE26FC4}" name="2021" dataDxfId="38" dataCellStyle="Normal 2">
      <calculatedColumnFormula>#REF!/(I$4-I$12-I$13)*100</calculatedColumnFormula>
    </tableColumn>
    <tableColumn id="13" xr3:uid="{B9B4748E-86E5-47B1-82FE-C397B71FAEE7}" name="2022" dataDxfId="37" dataCellStyle="Normal 2">
      <calculatedColumnFormula>#REF!/(J$4-J$12-J$13)*100</calculatedColumnFormula>
    </tableColumn>
    <tableColumn id="14" xr3:uid="{068C82AB-33CE-42B7-BA6F-16D95CB9439D}" name="2023" dataDxfId="36" dataCellStyle="Normal 2">
      <calculatedColumnFormula>#REF!/(K$4-K$12-K$13)*100</calculatedColumnFormula>
    </tableColumn>
    <tableColumn id="15" xr3:uid="{4109AD4D-D708-4821-B96D-7F86C64A97C9}" name="2024" dataDxfId="35" dataCellStyle="Normal 2">
      <calculatedColumnFormula>#REF!/(L$4-L$12-L$13)*100</calculatedColumnFormula>
    </tableColumn>
    <tableColumn id="2" xr3:uid="{68587E85-F181-483F-B830-EFC5E08F3EDA}" name="2025" dataDxfId="34" dataCellStyle="Normal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93125BA-DCCD-4728-8DB5-1965B3C56821}" name="Table4" displayName="Table4" ref="A35:M63" totalsRowShown="0" headerRowDxfId="33" dataDxfId="31" headerRowBorderDxfId="32" tableBorderDxfId="30" headerRowCellStyle="Normal 2" dataCellStyle="Normal 2">
  <tableColumns count="13">
    <tableColumn id="1" xr3:uid="{4F9681BB-E985-4AF4-AED6-EE8198161930}" name="Level / Metric / Race and Ethnicity" dataDxfId="29" dataCellStyle="Normal 2"/>
    <tableColumn id="5" xr3:uid="{1A0BFEA4-92B0-4ADC-B708-D37026928E2D}" name="2014" dataDxfId="28" dataCellStyle="Normal 2">
      <calculatedColumnFormula>#REF!/(B$36-B$44-B$45)*100</calculatedColumnFormula>
    </tableColumn>
    <tableColumn id="6" xr3:uid="{15AFFED0-97AB-4FB5-A59C-BE76825EF4E3}" name="2015" dataDxfId="27" dataCellStyle="Normal 2">
      <calculatedColumnFormula>#REF!/(C$36-C$44-C$45)*100</calculatedColumnFormula>
    </tableColumn>
    <tableColumn id="7" xr3:uid="{1AD184A1-6344-470E-8542-ACA427F792DD}" name="2016" dataDxfId="26" dataCellStyle="Normal 2">
      <calculatedColumnFormula>#REF!/(D$36-D$44-D$45)*100</calculatedColumnFormula>
    </tableColumn>
    <tableColumn id="8" xr3:uid="{5F257493-91A2-43BB-AE86-680AD50B19E6}" name="2017" dataDxfId="25" dataCellStyle="Normal 2">
      <calculatedColumnFormula>#REF!/(E$36-E$44-E$45)*100</calculatedColumnFormula>
    </tableColumn>
    <tableColumn id="9" xr3:uid="{14404FED-A385-4269-A3B2-897423A622E4}" name="2018" dataDxfId="24" dataCellStyle="Normal 2">
      <calculatedColumnFormula>#REF!/(F$36-F$44-F$45)*100</calculatedColumnFormula>
    </tableColumn>
    <tableColumn id="10" xr3:uid="{14756064-18C9-4A83-BE8A-5327C995CD84}" name="2019" dataDxfId="23" dataCellStyle="Normal 2">
      <calculatedColumnFormula>#REF!/(G$36-G$44-G$45)*100</calculatedColumnFormula>
    </tableColumn>
    <tableColumn id="11" xr3:uid="{D678B6A4-10D4-47BD-8B47-135F6125F922}" name="2020" dataDxfId="22" dataCellStyle="Normal 2">
      <calculatedColumnFormula>#REF!/(H$36-H$44-H$45)*100</calculatedColumnFormula>
    </tableColumn>
    <tableColumn id="12" xr3:uid="{9EADD0A1-F1D5-450A-AFF8-3AFBE62E3353}" name="2021" dataDxfId="21" dataCellStyle="Normal 2">
      <calculatedColumnFormula>#REF!/(I$36-I$44-I$45)*100</calculatedColumnFormula>
    </tableColumn>
    <tableColumn id="13" xr3:uid="{E6935474-993D-4A45-9AA5-D2EAFC61FC11}" name="2022" dataDxfId="20" dataCellStyle="Normal 2">
      <calculatedColumnFormula>#REF!/(J$36-J$44-J$45)*100</calculatedColumnFormula>
    </tableColumn>
    <tableColumn id="14" xr3:uid="{2E8AF47C-7F97-4DF7-BF27-A85F2EFD38DC}" name="2023" dataDxfId="19" dataCellStyle="Normal 2">
      <calculatedColumnFormula>#REF!/(K$36-K$44-K$45)*100</calculatedColumnFormula>
    </tableColumn>
    <tableColumn id="15" xr3:uid="{1F4B2BB4-4E11-4085-85B3-3AD8682109A1}" name="2024" dataDxfId="18" dataCellStyle="Normal 2">
      <calculatedColumnFormula>#REF!/(L$36-L$44-L$45)*100</calculatedColumnFormula>
    </tableColumn>
    <tableColumn id="2" xr3:uid="{9AA30C5F-32A0-413C-887F-FEA45BF7E480}" name="2025" dataDxfId="17" dataCellStyle="Normal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43BA6A0-F24D-45B6-A8C0-C21D149FA631}" name="Table6" displayName="Table6" ref="A67:M95" totalsRowShown="0" headerRowDxfId="16" dataDxfId="14" headerRowBorderDxfId="15" tableBorderDxfId="13" headerRowCellStyle="Normal 2" dataCellStyle="Normal 2">
  <tableColumns count="13">
    <tableColumn id="1" xr3:uid="{BE3F5B11-C6AA-4D06-BF4F-C84B2BC0AD88}" name="Level / Metric / Race and Ethnicity" dataDxfId="12" dataCellStyle="Normal 2"/>
    <tableColumn id="5" xr3:uid="{99783814-462C-4E09-A6AF-9B0E3CCE34D0}" name="2014" dataDxfId="11" dataCellStyle="Normal 2">
      <calculatedColumnFormula>#REF!/(B$68-B$76-B$77)*100</calculatedColumnFormula>
    </tableColumn>
    <tableColumn id="6" xr3:uid="{876A6707-641D-4CD0-B1D2-DDC06D513BD8}" name="2015" dataDxfId="10" dataCellStyle="Normal 2">
      <calculatedColumnFormula>#REF!/(C$68-C$76-C$77)*100</calculatedColumnFormula>
    </tableColumn>
    <tableColumn id="7" xr3:uid="{7688865D-2D99-4D45-8269-E69E4BAC0B65}" name="2016" dataDxfId="9" dataCellStyle="Normal 2">
      <calculatedColumnFormula>#REF!/(D$68-D$76-D$77)*100</calculatedColumnFormula>
    </tableColumn>
    <tableColumn id="8" xr3:uid="{A108582B-A5D9-4A5A-925D-7F1A9A196B19}" name="2017" dataDxfId="8" dataCellStyle="Normal 2">
      <calculatedColumnFormula>#REF!/(E$68-E$76-E$77)*100</calculatedColumnFormula>
    </tableColumn>
    <tableColumn id="9" xr3:uid="{E4588070-58E3-41D1-8DF8-2AB746DB3944}" name="2018" dataDxfId="7" dataCellStyle="Normal 2">
      <calculatedColumnFormula>#REF!/(F$68-F$76-F$77)*100</calculatedColumnFormula>
    </tableColumn>
    <tableColumn id="10" xr3:uid="{6D6FD483-B13C-4E3E-A745-2A5F5920E3BC}" name="2019" dataDxfId="6" dataCellStyle="Normal 2">
      <calculatedColumnFormula>#REF!/(G$68-G$76-G$77)*100</calculatedColumnFormula>
    </tableColumn>
    <tableColumn id="11" xr3:uid="{7A723CAB-0565-404E-AF41-1E1813A740B0}" name="2020" dataDxfId="5" dataCellStyle="Normal 2">
      <calculatedColumnFormula>#REF!/(H$68-H$76-H$77)*100</calculatedColumnFormula>
    </tableColumn>
    <tableColumn id="12" xr3:uid="{6D309E00-23AC-41E2-BFBB-EB4CC4DA30EA}" name="2021" dataDxfId="4" dataCellStyle="Normal 2">
      <calculatedColumnFormula>#REF!/(I$68-I$76-I$77)*100</calculatedColumnFormula>
    </tableColumn>
    <tableColumn id="13" xr3:uid="{6D1A872A-4373-42ED-8E4E-BD1D420FD984}" name="2022" dataDxfId="3" dataCellStyle="Normal 2">
      <calculatedColumnFormula>#REF!/(J$68-J$76-J$77)*100</calculatedColumnFormula>
    </tableColumn>
    <tableColumn id="14" xr3:uid="{9D2E9A67-F5B1-49F7-A735-86022D0D8DDF}" name="2023" dataDxfId="2" dataCellStyle="Normal 2">
      <calculatedColumnFormula>#REF!/(K$68-K$76-K$77)*100</calculatedColumnFormula>
    </tableColumn>
    <tableColumn id="15" xr3:uid="{60928662-07C2-4C17-8256-642454C1E1EF}" name="2024" dataDxfId="1" dataCellStyle="Normal 2">
      <calculatedColumnFormula>#REF!/(L$68-L$76-L$77)*100</calculatedColumnFormula>
    </tableColumn>
    <tableColumn id="2" xr3:uid="{C9BEE9DC-9DF1-46A0-B003-CCE119DE3932}" name="2025" dataDxfId="0" dataCellStyle="Normal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6"/>
  <sheetViews>
    <sheetView tabSelected="1" view="pageLayout" zoomScaleNormal="100" workbookViewId="0">
      <selection activeCell="J3" sqref="J3"/>
    </sheetView>
  </sheetViews>
  <sheetFormatPr defaultColWidth="9.140625" defaultRowHeight="12" x14ac:dyDescent="0.2"/>
  <cols>
    <col min="1" max="1" width="38.140625" style="3" customWidth="1"/>
    <col min="2" max="2" width="8" style="1" customWidth="1"/>
    <col min="3" max="3" width="7" style="1" customWidth="1"/>
    <col min="4" max="4" width="7.7109375" style="1" customWidth="1"/>
    <col min="5" max="5" width="7.28515625" style="1" customWidth="1"/>
    <col min="6" max="6" width="6.5703125" style="1" customWidth="1"/>
    <col min="7" max="9" width="6.42578125" style="1" customWidth="1"/>
    <col min="10" max="10" width="6.85546875" style="1" customWidth="1"/>
    <col min="11" max="11" width="7.140625" style="1" customWidth="1"/>
    <col min="12" max="12" width="6.85546875" style="1" customWidth="1"/>
    <col min="13" max="13" width="6.85546875" style="1" bestFit="1" customWidth="1"/>
    <col min="14" max="16384" width="9.140625" style="1"/>
  </cols>
  <sheetData>
    <row r="1" spans="1:13" ht="28.5" customHeight="1" x14ac:dyDescent="0.25">
      <c r="A1" s="16" t="s">
        <v>27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15" x14ac:dyDescent="0.25">
      <c r="A2" s="12" t="s">
        <v>28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17.25" customHeight="1" x14ac:dyDescent="0.2">
      <c r="A3" s="14" t="s">
        <v>10</v>
      </c>
      <c r="B3" s="15" t="s">
        <v>14</v>
      </c>
      <c r="C3" s="15" t="s">
        <v>15</v>
      </c>
      <c r="D3" s="15" t="s">
        <v>16</v>
      </c>
      <c r="E3" s="15" t="s">
        <v>17</v>
      </c>
      <c r="F3" s="15" t="s">
        <v>18</v>
      </c>
      <c r="G3" s="15" t="s">
        <v>19</v>
      </c>
      <c r="H3" s="15" t="s">
        <v>20</v>
      </c>
      <c r="I3" s="15" t="s">
        <v>21</v>
      </c>
      <c r="J3" s="15" t="s">
        <v>22</v>
      </c>
      <c r="K3" s="15" t="s">
        <v>24</v>
      </c>
      <c r="L3" s="15" t="s">
        <v>25</v>
      </c>
      <c r="M3" s="15" t="s">
        <v>26</v>
      </c>
    </row>
    <row r="4" spans="1:13" x14ac:dyDescent="0.2">
      <c r="A4" s="9" t="s">
        <v>12</v>
      </c>
      <c r="B4" s="6">
        <v>16480</v>
      </c>
      <c r="C4" s="6">
        <v>16831</v>
      </c>
      <c r="D4" s="6">
        <v>17026</v>
      </c>
      <c r="E4" s="6">
        <v>17364</v>
      </c>
      <c r="F4" s="6">
        <v>17522</v>
      </c>
      <c r="G4" s="6">
        <v>17909</v>
      </c>
      <c r="H4" s="6">
        <v>18010</v>
      </c>
      <c r="I4" s="6">
        <v>17999</v>
      </c>
      <c r="J4" s="6">
        <v>17509</v>
      </c>
      <c r="K4" s="6">
        <v>17549</v>
      </c>
      <c r="L4" s="6">
        <v>18263</v>
      </c>
      <c r="M4" s="6">
        <v>18616</v>
      </c>
    </row>
    <row r="5" spans="1:13" x14ac:dyDescent="0.2">
      <c r="A5" s="7" t="s">
        <v>6</v>
      </c>
      <c r="B5" s="4">
        <v>24</v>
      </c>
      <c r="C5" s="4">
        <v>24</v>
      </c>
      <c r="D5" s="4">
        <v>22</v>
      </c>
      <c r="E5" s="4">
        <v>27</v>
      </c>
      <c r="F5" s="4">
        <v>18</v>
      </c>
      <c r="G5" s="4">
        <v>10</v>
      </c>
      <c r="H5" s="4">
        <v>12</v>
      </c>
      <c r="I5" s="4">
        <v>12</v>
      </c>
      <c r="J5" s="4">
        <v>12</v>
      </c>
      <c r="K5" s="4">
        <v>10</v>
      </c>
      <c r="L5" s="4">
        <v>15</v>
      </c>
      <c r="M5" s="4">
        <v>10</v>
      </c>
    </row>
    <row r="6" spans="1:13" x14ac:dyDescent="0.2">
      <c r="A6" s="7" t="s">
        <v>5</v>
      </c>
      <c r="B6" s="4">
        <v>3923</v>
      </c>
      <c r="C6" s="4">
        <v>3937</v>
      </c>
      <c r="D6" s="4">
        <v>3980</v>
      </c>
      <c r="E6" s="4">
        <v>4178</v>
      </c>
      <c r="F6" s="4">
        <v>4520</v>
      </c>
      <c r="G6" s="4">
        <v>4828</v>
      </c>
      <c r="H6" s="4">
        <v>5318</v>
      </c>
      <c r="I6" s="4">
        <v>5648</v>
      </c>
      <c r="J6" s="4">
        <v>5917</v>
      </c>
      <c r="K6" s="4">
        <v>6233</v>
      </c>
      <c r="L6" s="4">
        <v>6485</v>
      </c>
      <c r="M6" s="4">
        <v>6704</v>
      </c>
    </row>
    <row r="7" spans="1:13" x14ac:dyDescent="0.2">
      <c r="A7" s="7" t="s">
        <v>4</v>
      </c>
      <c r="B7" s="4">
        <v>1037</v>
      </c>
      <c r="C7" s="4">
        <v>1102</v>
      </c>
      <c r="D7" s="4">
        <v>1102</v>
      </c>
      <c r="E7" s="4">
        <v>1172</v>
      </c>
      <c r="F7" s="4">
        <v>1239</v>
      </c>
      <c r="G7" s="4">
        <v>1214</v>
      </c>
      <c r="H7" s="4">
        <v>1192</v>
      </c>
      <c r="I7" s="4">
        <v>1112</v>
      </c>
      <c r="J7" s="4">
        <v>1050</v>
      </c>
      <c r="K7" s="4">
        <v>1052</v>
      </c>
      <c r="L7" s="4">
        <v>1111</v>
      </c>
      <c r="M7" s="4">
        <v>1147</v>
      </c>
    </row>
    <row r="8" spans="1:13" x14ac:dyDescent="0.2">
      <c r="A8" s="7" t="s">
        <v>3</v>
      </c>
      <c r="B8" s="4">
        <v>1715</v>
      </c>
      <c r="C8" s="4">
        <v>1846</v>
      </c>
      <c r="D8" s="4">
        <v>2012</v>
      </c>
      <c r="E8" s="4">
        <v>2090</v>
      </c>
      <c r="F8" s="4">
        <v>2120</v>
      </c>
      <c r="G8" s="4">
        <v>2257</v>
      </c>
      <c r="H8" s="4">
        <v>2463</v>
      </c>
      <c r="I8" s="4">
        <v>2547</v>
      </c>
      <c r="J8" s="4">
        <v>2590</v>
      </c>
      <c r="K8" s="4">
        <v>2670</v>
      </c>
      <c r="L8" s="4">
        <v>2860</v>
      </c>
      <c r="M8" s="4">
        <v>2971</v>
      </c>
    </row>
    <row r="9" spans="1:13" x14ac:dyDescent="0.2">
      <c r="A9" s="7" t="s">
        <v>2</v>
      </c>
      <c r="B9" s="2">
        <v>22</v>
      </c>
      <c r="C9" s="2">
        <v>22</v>
      </c>
      <c r="D9" s="2">
        <v>18</v>
      </c>
      <c r="E9" s="2">
        <v>13</v>
      </c>
      <c r="F9" s="2">
        <v>11</v>
      </c>
      <c r="G9" s="2">
        <v>10</v>
      </c>
      <c r="H9" s="2">
        <v>8</v>
      </c>
      <c r="I9" s="2">
        <v>12</v>
      </c>
      <c r="J9" s="2">
        <v>11</v>
      </c>
      <c r="K9" s="2">
        <v>8</v>
      </c>
      <c r="L9" s="2">
        <v>8</v>
      </c>
      <c r="M9" s="4">
        <v>1</v>
      </c>
    </row>
    <row r="10" spans="1:13" x14ac:dyDescent="0.2">
      <c r="A10" s="7" t="s">
        <v>1</v>
      </c>
      <c r="B10" s="4">
        <v>6087</v>
      </c>
      <c r="C10" s="4">
        <v>6018</v>
      </c>
      <c r="D10" s="4">
        <v>5922</v>
      </c>
      <c r="E10" s="4">
        <v>5773</v>
      </c>
      <c r="F10" s="4">
        <v>5658</v>
      </c>
      <c r="G10" s="4">
        <v>5388</v>
      </c>
      <c r="H10" s="4">
        <v>5344</v>
      </c>
      <c r="I10" s="4">
        <v>5189</v>
      </c>
      <c r="J10" s="4">
        <v>4785</v>
      </c>
      <c r="K10" s="4">
        <v>4673</v>
      </c>
      <c r="L10" s="4">
        <v>4530</v>
      </c>
      <c r="M10" s="4">
        <v>4189</v>
      </c>
    </row>
    <row r="11" spans="1:13" x14ac:dyDescent="0.2">
      <c r="A11" s="7" t="s">
        <v>0</v>
      </c>
      <c r="B11" s="2">
        <v>383</v>
      </c>
      <c r="C11" s="2">
        <v>393</v>
      </c>
      <c r="D11" s="2">
        <v>408</v>
      </c>
      <c r="E11" s="2">
        <v>441</v>
      </c>
      <c r="F11" s="2">
        <v>460</v>
      </c>
      <c r="G11" s="2">
        <v>465</v>
      </c>
      <c r="H11" s="2">
        <v>507</v>
      </c>
      <c r="I11" s="2">
        <v>519</v>
      </c>
      <c r="J11" s="2">
        <v>480</v>
      </c>
      <c r="K11" s="2">
        <v>543</v>
      </c>
      <c r="L11" s="2">
        <v>571</v>
      </c>
      <c r="M11" s="4">
        <v>612</v>
      </c>
    </row>
    <row r="12" spans="1:13" x14ac:dyDescent="0.2">
      <c r="A12" s="7" t="s">
        <v>23</v>
      </c>
      <c r="B12" s="4">
        <v>2094</v>
      </c>
      <c r="C12" s="4">
        <v>2328</v>
      </c>
      <c r="D12" s="4">
        <v>2452</v>
      </c>
      <c r="E12" s="4">
        <v>2574</v>
      </c>
      <c r="F12" s="4">
        <v>2437</v>
      </c>
      <c r="G12" s="4">
        <v>2581</v>
      </c>
      <c r="H12" s="4">
        <v>1882</v>
      </c>
      <c r="I12" s="4">
        <v>1839</v>
      </c>
      <c r="J12" s="4">
        <v>1736</v>
      </c>
      <c r="K12" s="4">
        <v>1531</v>
      </c>
      <c r="L12" s="4">
        <v>1857</v>
      </c>
      <c r="M12" s="4">
        <v>2062</v>
      </c>
    </row>
    <row r="13" spans="1:13" x14ac:dyDescent="0.2">
      <c r="A13" s="7" t="s">
        <v>13</v>
      </c>
      <c r="B13" s="4">
        <v>1195</v>
      </c>
      <c r="C13" s="4">
        <v>1161</v>
      </c>
      <c r="D13" s="4">
        <v>1110</v>
      </c>
      <c r="E13" s="4">
        <v>1096</v>
      </c>
      <c r="F13" s="4">
        <v>1059</v>
      </c>
      <c r="G13" s="4">
        <v>1156</v>
      </c>
      <c r="H13" s="4">
        <v>1284</v>
      </c>
      <c r="I13" s="4">
        <v>1121</v>
      </c>
      <c r="J13" s="4">
        <v>928</v>
      </c>
      <c r="K13" s="4">
        <v>829</v>
      </c>
      <c r="L13" s="4">
        <v>826</v>
      </c>
      <c r="M13" s="4">
        <v>920</v>
      </c>
    </row>
    <row r="14" spans="1:13" x14ac:dyDescent="0.2">
      <c r="A14" s="8" t="s">
        <v>8</v>
      </c>
      <c r="B14" s="4"/>
      <c r="C14" s="4"/>
      <c r="D14" s="4"/>
      <c r="E14" s="4"/>
      <c r="F14" s="4"/>
      <c r="G14" s="4"/>
      <c r="H14" s="4"/>
      <c r="I14" s="4"/>
      <c r="J14" s="4"/>
      <c r="K14" s="4"/>
      <c r="M14" s="5"/>
    </row>
    <row r="15" spans="1:13" x14ac:dyDescent="0.2">
      <c r="A15" s="7" t="s">
        <v>6</v>
      </c>
      <c r="B15" s="5">
        <f t="shared" ref="B15:J15" si="0">B5/B$4*100</f>
        <v>0.14563106796116504</v>
      </c>
      <c r="C15" s="5">
        <f t="shared" si="0"/>
        <v>0.14259402293387202</v>
      </c>
      <c r="D15" s="5">
        <f t="shared" si="0"/>
        <v>0.12921414307529661</v>
      </c>
      <c r="E15" s="5">
        <f t="shared" si="0"/>
        <v>0.15549412577747063</v>
      </c>
      <c r="F15" s="5">
        <f t="shared" si="0"/>
        <v>0.10272799908686223</v>
      </c>
      <c r="G15" s="5">
        <f t="shared" si="0"/>
        <v>5.5837846892623826E-2</v>
      </c>
      <c r="H15" s="5">
        <f t="shared" si="0"/>
        <v>6.662965019433649E-2</v>
      </c>
      <c r="I15" s="5">
        <f t="shared" si="0"/>
        <v>6.6670370576143126E-2</v>
      </c>
      <c r="J15" s="5">
        <f t="shared" si="0"/>
        <v>6.8536181392426745E-2</v>
      </c>
      <c r="K15" s="5">
        <f t="shared" ref="K15:M15" si="1">K5/K$4*100</f>
        <v>5.6983303891959658E-2</v>
      </c>
      <c r="L15" s="5">
        <f t="shared" si="1"/>
        <v>8.2133274927448943E-2</v>
      </c>
      <c r="M15" s="5">
        <f t="shared" si="1"/>
        <v>5.3717232488182214E-2</v>
      </c>
    </row>
    <row r="16" spans="1:13" x14ac:dyDescent="0.2">
      <c r="A16" s="7" t="s">
        <v>5</v>
      </c>
      <c r="B16" s="5">
        <f t="shared" ref="B16:J16" si="2">B6/B$4*100</f>
        <v>23.804611650485437</v>
      </c>
      <c r="C16" s="5">
        <f t="shared" si="2"/>
        <v>23.391361178777256</v>
      </c>
      <c r="D16" s="5">
        <f t="shared" si="2"/>
        <v>23.376013156349114</v>
      </c>
      <c r="E16" s="5">
        <f t="shared" si="2"/>
        <v>24.061276203639714</v>
      </c>
      <c r="F16" s="5">
        <f t="shared" si="2"/>
        <v>25.796141992923182</v>
      </c>
      <c r="G16" s="5">
        <f t="shared" si="2"/>
        <v>26.958512479758777</v>
      </c>
      <c r="H16" s="5">
        <f t="shared" si="2"/>
        <v>29.528039977790115</v>
      </c>
      <c r="I16" s="5">
        <f t="shared" si="2"/>
        <v>31.379521084504695</v>
      </c>
      <c r="J16" s="5">
        <f t="shared" si="2"/>
        <v>33.794048774915758</v>
      </c>
      <c r="K16" s="5">
        <f t="shared" ref="K16:M23" si="3">K6/K$4*100</f>
        <v>35.517693315858459</v>
      </c>
      <c r="L16" s="5">
        <f t="shared" si="3"/>
        <v>35.508952526967093</v>
      </c>
      <c r="M16" s="5">
        <f t="shared" si="3"/>
        <v>36.012032660077352</v>
      </c>
    </row>
    <row r="17" spans="1:13" x14ac:dyDescent="0.2">
      <c r="A17" s="7" t="s">
        <v>4</v>
      </c>
      <c r="B17" s="5">
        <f t="shared" ref="B17:J17" si="4">B7/B$4*100</f>
        <v>6.2924757281553401</v>
      </c>
      <c r="C17" s="5">
        <f t="shared" si="4"/>
        <v>6.5474422197136244</v>
      </c>
      <c r="D17" s="5">
        <f t="shared" si="4"/>
        <v>6.4724538940444027</v>
      </c>
      <c r="E17" s="5">
        <f t="shared" si="4"/>
        <v>6.7495968670813173</v>
      </c>
      <c r="F17" s="5">
        <f t="shared" si="4"/>
        <v>7.0711106038123503</v>
      </c>
      <c r="G17" s="5">
        <f t="shared" si="4"/>
        <v>6.7787146127645315</v>
      </c>
      <c r="H17" s="5">
        <f t="shared" si="4"/>
        <v>6.618545252637424</v>
      </c>
      <c r="I17" s="5">
        <f t="shared" si="4"/>
        <v>6.1781210067225958</v>
      </c>
      <c r="J17" s="5">
        <f t="shared" si="4"/>
        <v>5.9969158718373414</v>
      </c>
      <c r="K17" s="5">
        <f t="shared" si="3"/>
        <v>5.9946435694341558</v>
      </c>
      <c r="L17" s="5">
        <f t="shared" si="3"/>
        <v>6.0833378962930515</v>
      </c>
      <c r="M17" s="5">
        <f t="shared" si="3"/>
        <v>6.1613665663944994</v>
      </c>
    </row>
    <row r="18" spans="1:13" x14ac:dyDescent="0.2">
      <c r="A18" s="7" t="s">
        <v>3</v>
      </c>
      <c r="B18" s="5">
        <f t="shared" ref="B18:J18" si="5">B8/B$4*100</f>
        <v>10.406553398058252</v>
      </c>
      <c r="C18" s="5">
        <f t="shared" si="5"/>
        <v>10.967856930663658</v>
      </c>
      <c r="D18" s="5">
        <f t="shared" si="5"/>
        <v>11.817220721249853</v>
      </c>
      <c r="E18" s="5">
        <f t="shared" si="5"/>
        <v>12.03639714351532</v>
      </c>
      <c r="F18" s="5">
        <f t="shared" si="5"/>
        <v>12.099075448008218</v>
      </c>
      <c r="G18" s="5">
        <f t="shared" si="5"/>
        <v>12.602602043665195</v>
      </c>
      <c r="H18" s="5">
        <f t="shared" si="5"/>
        <v>13.675735702387563</v>
      </c>
      <c r="I18" s="5">
        <f t="shared" si="5"/>
        <v>14.150786154786378</v>
      </c>
      <c r="J18" s="5">
        <f t="shared" si="5"/>
        <v>14.792392483865441</v>
      </c>
      <c r="K18" s="5">
        <f t="shared" si="3"/>
        <v>15.214542139153227</v>
      </c>
      <c r="L18" s="5">
        <f t="shared" si="3"/>
        <v>15.660077752833597</v>
      </c>
      <c r="M18" s="5">
        <f t="shared" si="3"/>
        <v>15.959389772238936</v>
      </c>
    </row>
    <row r="19" spans="1:13" x14ac:dyDescent="0.2">
      <c r="A19" s="7" t="s">
        <v>2</v>
      </c>
      <c r="B19" s="5">
        <f t="shared" ref="B19:J19" si="6">B9/B$4*100</f>
        <v>0.13349514563106796</v>
      </c>
      <c r="C19" s="5">
        <f t="shared" si="6"/>
        <v>0.13071118768938267</v>
      </c>
      <c r="D19" s="5">
        <f t="shared" si="6"/>
        <v>0.10572066251615175</v>
      </c>
      <c r="E19" s="5">
        <f t="shared" si="6"/>
        <v>7.4867542041004376E-2</v>
      </c>
      <c r="F19" s="5">
        <f t="shared" si="6"/>
        <v>6.2778221664193584E-2</v>
      </c>
      <c r="G19" s="5">
        <f t="shared" si="6"/>
        <v>5.5837846892623826E-2</v>
      </c>
      <c r="H19" s="5">
        <f t="shared" si="6"/>
        <v>4.4419766796224322E-2</v>
      </c>
      <c r="I19" s="5">
        <f t="shared" si="6"/>
        <v>6.6670370576143126E-2</v>
      </c>
      <c r="J19" s="5">
        <f t="shared" si="6"/>
        <v>6.2824832943057865E-2</v>
      </c>
      <c r="K19" s="5">
        <f t="shared" si="3"/>
        <v>4.5586643113567728E-2</v>
      </c>
      <c r="L19" s="5">
        <f t="shared" si="3"/>
        <v>4.3804413294639438E-2</v>
      </c>
      <c r="M19" s="5">
        <f t="shared" si="3"/>
        <v>5.3717232488182214E-3</v>
      </c>
    </row>
    <row r="20" spans="1:13" x14ac:dyDescent="0.2">
      <c r="A20" s="7" t="s">
        <v>1</v>
      </c>
      <c r="B20" s="5">
        <f t="shared" ref="B20:J20" si="7">B10/B$4*100</f>
        <v>36.935679611650485</v>
      </c>
      <c r="C20" s="5">
        <f t="shared" si="7"/>
        <v>35.755451250668408</v>
      </c>
      <c r="D20" s="5">
        <f t="shared" si="7"/>
        <v>34.782097967813932</v>
      </c>
      <c r="E20" s="5">
        <f t="shared" si="7"/>
        <v>33.246947707901406</v>
      </c>
      <c r="F20" s="5">
        <f t="shared" si="7"/>
        <v>32.290834379637026</v>
      </c>
      <c r="G20" s="5">
        <f t="shared" si="7"/>
        <v>30.085431905745715</v>
      </c>
      <c r="H20" s="5">
        <f t="shared" si="7"/>
        <v>29.672404219877848</v>
      </c>
      <c r="I20" s="5">
        <f t="shared" si="7"/>
        <v>28.82937940996722</v>
      </c>
      <c r="J20" s="5">
        <f t="shared" si="7"/>
        <v>27.328802330230168</v>
      </c>
      <c r="K20" s="5">
        <f t="shared" si="3"/>
        <v>26.628297908712746</v>
      </c>
      <c r="L20" s="5">
        <f t="shared" si="3"/>
        <v>24.804249028089583</v>
      </c>
      <c r="M20" s="5">
        <f t="shared" si="3"/>
        <v>22.502148689299528</v>
      </c>
    </row>
    <row r="21" spans="1:13" x14ac:dyDescent="0.2">
      <c r="A21" s="7" t="s">
        <v>0</v>
      </c>
      <c r="B21" s="5">
        <f t="shared" ref="B21:J21" si="8">B11/B$4*100</f>
        <v>2.3240291262135924</v>
      </c>
      <c r="C21" s="5">
        <f t="shared" si="8"/>
        <v>2.3349771255421543</v>
      </c>
      <c r="D21" s="5">
        <f t="shared" si="8"/>
        <v>2.3963350170327731</v>
      </c>
      <c r="E21" s="5">
        <f t="shared" si="8"/>
        <v>2.5397373876986871</v>
      </c>
      <c r="F21" s="5">
        <f t="shared" si="8"/>
        <v>2.625271087775368</v>
      </c>
      <c r="G21" s="5">
        <f t="shared" si="8"/>
        <v>2.5964598805070076</v>
      </c>
      <c r="H21" s="5">
        <f t="shared" si="8"/>
        <v>2.8151027207107164</v>
      </c>
      <c r="I21" s="5">
        <f t="shared" si="8"/>
        <v>2.8834935274181897</v>
      </c>
      <c r="J21" s="5">
        <f t="shared" si="8"/>
        <v>2.7414472556970702</v>
      </c>
      <c r="K21" s="5">
        <f t="shared" si="3"/>
        <v>3.0941934013334094</v>
      </c>
      <c r="L21" s="5">
        <f t="shared" si="3"/>
        <v>3.1265399989048897</v>
      </c>
      <c r="M21" s="5">
        <f t="shared" si="3"/>
        <v>3.2874946282767512</v>
      </c>
    </row>
    <row r="22" spans="1:13" x14ac:dyDescent="0.2">
      <c r="A22" s="7" t="s">
        <v>23</v>
      </c>
      <c r="B22" s="5">
        <f t="shared" ref="B22:J22" si="9">B12/B$4*100</f>
        <v>12.706310679611651</v>
      </c>
      <c r="C22" s="5">
        <f t="shared" si="9"/>
        <v>13.831620224585587</v>
      </c>
      <c r="D22" s="5">
        <f t="shared" si="9"/>
        <v>14.401503582755785</v>
      </c>
      <c r="E22" s="5">
        <f t="shared" si="9"/>
        <v>14.823773324118866</v>
      </c>
      <c r="F22" s="5">
        <f t="shared" si="9"/>
        <v>13.908229654149071</v>
      </c>
      <c r="G22" s="5">
        <f t="shared" si="9"/>
        <v>14.411748282986208</v>
      </c>
      <c r="H22" s="5">
        <f t="shared" si="9"/>
        <v>10.449750138811771</v>
      </c>
      <c r="I22" s="5">
        <f t="shared" si="9"/>
        <v>10.217234290793934</v>
      </c>
      <c r="J22" s="5">
        <f t="shared" si="9"/>
        <v>9.9149009081044035</v>
      </c>
      <c r="K22" s="5">
        <f t="shared" si="3"/>
        <v>8.7241438258590236</v>
      </c>
      <c r="L22" s="5">
        <f t="shared" si="3"/>
        <v>10.168099436018178</v>
      </c>
      <c r="M22" s="5">
        <f t="shared" si="3"/>
        <v>11.076493339063171</v>
      </c>
    </row>
    <row r="23" spans="1:13" x14ac:dyDescent="0.2">
      <c r="A23" s="7" t="s">
        <v>13</v>
      </c>
      <c r="B23" s="5">
        <f t="shared" ref="B23:J23" si="10">B13/B$4*100</f>
        <v>7.2512135922330092</v>
      </c>
      <c r="C23" s="5">
        <f t="shared" si="10"/>
        <v>6.8979858594260595</v>
      </c>
      <c r="D23" s="5">
        <f t="shared" si="10"/>
        <v>6.5194408551626921</v>
      </c>
      <c r="E23" s="5">
        <f t="shared" si="10"/>
        <v>6.3119096982262146</v>
      </c>
      <c r="F23" s="5">
        <f t="shared" si="10"/>
        <v>6.0438306129437276</v>
      </c>
      <c r="G23" s="5">
        <f t="shared" si="10"/>
        <v>6.4548551007873138</v>
      </c>
      <c r="H23" s="5">
        <f t="shared" si="10"/>
        <v>7.1293725707940032</v>
      </c>
      <c r="I23" s="5">
        <f t="shared" si="10"/>
        <v>6.2281237846547031</v>
      </c>
      <c r="J23" s="5">
        <f t="shared" si="10"/>
        <v>5.3001313610143352</v>
      </c>
      <c r="K23" s="5">
        <f t="shared" si="3"/>
        <v>4.7239158926434559</v>
      </c>
      <c r="L23" s="5">
        <f t="shared" si="3"/>
        <v>4.522805672671522</v>
      </c>
      <c r="M23" s="5">
        <f t="shared" si="3"/>
        <v>4.9419853889127632</v>
      </c>
    </row>
    <row r="24" spans="1:13" x14ac:dyDescent="0.2">
      <c r="A24" s="8" t="s">
        <v>7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5"/>
    </row>
    <row r="25" spans="1:13" x14ac:dyDescent="0.2">
      <c r="A25" s="7" t="s">
        <v>6</v>
      </c>
      <c r="B25" s="5">
        <f t="shared" ref="B25:J25" si="11">B5/(B$4-B$12-B$13)*100</f>
        <v>0.18194223334091425</v>
      </c>
      <c r="C25" s="5">
        <f t="shared" si="11"/>
        <v>0.17988307600059961</v>
      </c>
      <c r="D25" s="5">
        <f t="shared" si="11"/>
        <v>0.16339869281045752</v>
      </c>
      <c r="E25" s="5">
        <f t="shared" si="11"/>
        <v>0.19716664232510586</v>
      </c>
      <c r="F25" s="5">
        <f t="shared" si="11"/>
        <v>0.12833309567945245</v>
      </c>
      <c r="G25" s="5">
        <f t="shared" si="11"/>
        <v>7.0561670900366913E-2</v>
      </c>
      <c r="H25" s="5">
        <f t="shared" si="11"/>
        <v>8.084074373484236E-2</v>
      </c>
      <c r="I25" s="5">
        <f t="shared" si="11"/>
        <v>7.9792539397566323E-2</v>
      </c>
      <c r="J25" s="5">
        <f t="shared" si="11"/>
        <v>8.0835298080161669E-2</v>
      </c>
      <c r="K25" s="5">
        <f t="shared" ref="K25:M25" si="12">K5/(K$4-K$12-K$13)*100</f>
        <v>6.5837118967673969E-2</v>
      </c>
      <c r="L25" s="5">
        <f t="shared" si="12"/>
        <v>9.6277278562259316E-2</v>
      </c>
      <c r="M25" s="5">
        <f t="shared" si="12"/>
        <v>6.3963157221440456E-2</v>
      </c>
    </row>
    <row r="26" spans="1:13" x14ac:dyDescent="0.2">
      <c r="A26" s="7" t="s">
        <v>5</v>
      </c>
      <c r="B26" s="5">
        <f t="shared" ref="B26:J26" si="13">B6/(B$4-B$12-B$13)*100</f>
        <v>29.739974224850275</v>
      </c>
      <c r="C26" s="5">
        <f t="shared" si="13"/>
        <v>29.508319592265025</v>
      </c>
      <c r="D26" s="5">
        <f t="shared" si="13"/>
        <v>29.560308972073678</v>
      </c>
      <c r="E26" s="5">
        <f t="shared" si="13"/>
        <v>30.509712282751572</v>
      </c>
      <c r="F26" s="5">
        <f t="shared" si="13"/>
        <v>32.225866248395832</v>
      </c>
      <c r="G26" s="5">
        <f t="shared" si="13"/>
        <v>34.067174710697152</v>
      </c>
      <c r="H26" s="5">
        <f t="shared" si="13"/>
        <v>35.825922931824309</v>
      </c>
      <c r="I26" s="5">
        <f t="shared" si="13"/>
        <v>37.555688543121221</v>
      </c>
      <c r="J26" s="5">
        <f t="shared" si="13"/>
        <v>39.85853822835972</v>
      </c>
      <c r="K26" s="5">
        <f t="shared" ref="K26:M31" si="14">K6/(K$4-K$12-K$13)*100</f>
        <v>41.03627625255119</v>
      </c>
      <c r="L26" s="5">
        <f t="shared" si="14"/>
        <v>41.623876765083438</v>
      </c>
      <c r="M26" s="5">
        <f t="shared" si="14"/>
        <v>42.880900601253678</v>
      </c>
    </row>
    <row r="27" spans="1:13" x14ac:dyDescent="0.2">
      <c r="A27" s="7" t="s">
        <v>4</v>
      </c>
      <c r="B27" s="5">
        <f t="shared" ref="B27:J27" si="15">B7/(B$4-B$12-B$13)*100</f>
        <v>7.8614206656053369</v>
      </c>
      <c r="C27" s="5">
        <f t="shared" si="15"/>
        <v>8.2596312396941975</v>
      </c>
      <c r="D27" s="5">
        <f t="shared" si="15"/>
        <v>8.1847890671420078</v>
      </c>
      <c r="E27" s="5">
        <f t="shared" si="15"/>
        <v>8.5584927705564482</v>
      </c>
      <c r="F27" s="5">
        <f t="shared" si="15"/>
        <v>8.8335947526023091</v>
      </c>
      <c r="G27" s="5">
        <f t="shared" si="15"/>
        <v>8.5661868473045431</v>
      </c>
      <c r="H27" s="5">
        <f t="shared" si="15"/>
        <v>8.0301805443276741</v>
      </c>
      <c r="I27" s="5">
        <f t="shared" si="15"/>
        <v>7.3941086508411473</v>
      </c>
      <c r="J27" s="5">
        <f t="shared" si="15"/>
        <v>7.0730885820141465</v>
      </c>
      <c r="K27" s="5">
        <f t="shared" si="14"/>
        <v>6.9260649153993024</v>
      </c>
      <c r="L27" s="5">
        <f t="shared" si="14"/>
        <v>7.1309370988446723</v>
      </c>
      <c r="M27" s="5">
        <f t="shared" si="14"/>
        <v>7.3365741332992203</v>
      </c>
    </row>
    <row r="28" spans="1:13" x14ac:dyDescent="0.2">
      <c r="A28" s="7" t="s">
        <v>3</v>
      </c>
      <c r="B28" s="5">
        <f t="shared" ref="B28:J28" si="16">B8/(B$4-B$12-B$13)*100</f>
        <v>13.001288757486165</v>
      </c>
      <c r="C28" s="5">
        <f t="shared" si="16"/>
        <v>13.836006595712785</v>
      </c>
      <c r="D28" s="5">
        <f t="shared" si="16"/>
        <v>14.943553178847296</v>
      </c>
      <c r="E28" s="5">
        <f t="shared" si="16"/>
        <v>15.262158609610049</v>
      </c>
      <c r="F28" s="5">
        <f t="shared" si="16"/>
        <v>15.114786824468842</v>
      </c>
      <c r="G28" s="5">
        <f t="shared" si="16"/>
        <v>15.925769122212813</v>
      </c>
      <c r="H28" s="5">
        <f t="shared" si="16"/>
        <v>16.592562651576394</v>
      </c>
      <c r="I28" s="5">
        <f t="shared" si="16"/>
        <v>16.935966487133452</v>
      </c>
      <c r="J28" s="5">
        <f t="shared" si="16"/>
        <v>17.446951835634895</v>
      </c>
      <c r="K28" s="5">
        <f t="shared" si="14"/>
        <v>17.57851076436895</v>
      </c>
      <c r="L28" s="5">
        <f t="shared" si="14"/>
        <v>18.356867779204109</v>
      </c>
      <c r="M28" s="5">
        <f t="shared" si="14"/>
        <v>19.003454010489961</v>
      </c>
    </row>
    <row r="29" spans="1:13" x14ac:dyDescent="0.2">
      <c r="A29" s="7" t="s">
        <v>2</v>
      </c>
      <c r="B29" s="5">
        <f t="shared" ref="B29:J29" si="17">B9/(B$4-B$12-B$13)*100</f>
        <v>0.16678038056250474</v>
      </c>
      <c r="C29" s="5">
        <f t="shared" si="17"/>
        <v>0.16489281966721631</v>
      </c>
      <c r="D29" s="5">
        <f t="shared" si="17"/>
        <v>0.13368983957219249</v>
      </c>
      <c r="E29" s="5">
        <f t="shared" si="17"/>
        <v>9.4932087045421346E-2</v>
      </c>
      <c r="F29" s="5">
        <f t="shared" si="17"/>
        <v>7.8425780692998714E-2</v>
      </c>
      <c r="G29" s="5">
        <f t="shared" si="17"/>
        <v>7.0561670900366913E-2</v>
      </c>
      <c r="H29" s="5">
        <f t="shared" si="17"/>
        <v>5.3893829156561573E-2</v>
      </c>
      <c r="I29" s="5">
        <f t="shared" si="17"/>
        <v>7.9792539397566323E-2</v>
      </c>
      <c r="J29" s="5">
        <f t="shared" si="17"/>
        <v>7.4099023240148207E-2</v>
      </c>
      <c r="K29" s="5">
        <f t="shared" si="14"/>
        <v>5.2669695174139178E-2</v>
      </c>
      <c r="L29" s="5">
        <f t="shared" si="14"/>
        <v>5.1347881899871634E-2</v>
      </c>
      <c r="M29" s="5">
        <f t="shared" si="14"/>
        <v>6.3963157221440456E-3</v>
      </c>
    </row>
    <row r="30" spans="1:13" x14ac:dyDescent="0.2">
      <c r="A30" s="7" t="s">
        <v>1</v>
      </c>
      <c r="B30" s="5">
        <f t="shared" ref="B30:J30" si="18">B10/(B$4-B$12-B$13)*100</f>
        <v>46.145098931089379</v>
      </c>
      <c r="C30" s="5">
        <f t="shared" si="18"/>
        <v>45.105681307150356</v>
      </c>
      <c r="D30" s="5">
        <f t="shared" si="18"/>
        <v>43.983957219251337</v>
      </c>
      <c r="E30" s="5">
        <f t="shared" si="18"/>
        <v>42.157149116401342</v>
      </c>
      <c r="F30" s="5">
        <f t="shared" si="18"/>
        <v>40.339369741907888</v>
      </c>
      <c r="G30" s="5">
        <f t="shared" si="18"/>
        <v>38.018628281117692</v>
      </c>
      <c r="H30" s="5">
        <f t="shared" si="18"/>
        <v>36.001077876583132</v>
      </c>
      <c r="I30" s="5">
        <f t="shared" si="18"/>
        <v>34.503623911164304</v>
      </c>
      <c r="J30" s="5">
        <f t="shared" si="18"/>
        <v>32.233075109464465</v>
      </c>
      <c r="K30" s="5">
        <f t="shared" si="14"/>
        <v>30.765685693594047</v>
      </c>
      <c r="L30" s="5">
        <f t="shared" si="14"/>
        <v>29.07573812580231</v>
      </c>
      <c r="M30" s="5">
        <f t="shared" si="14"/>
        <v>26.794166560061406</v>
      </c>
    </row>
    <row r="31" spans="1:13" x14ac:dyDescent="0.2">
      <c r="A31" s="7" t="s">
        <v>0</v>
      </c>
      <c r="B31" s="5">
        <f t="shared" ref="B31:J31" si="19">B11/(B$4-B$12-B$13)*100</f>
        <v>2.9034948070654232</v>
      </c>
      <c r="C31" s="5">
        <f t="shared" si="19"/>
        <v>2.9455853695098186</v>
      </c>
      <c r="D31" s="5">
        <f t="shared" si="19"/>
        <v>3.0303030303030303</v>
      </c>
      <c r="E31" s="5">
        <f t="shared" si="19"/>
        <v>3.2203884913100627</v>
      </c>
      <c r="F31" s="5">
        <f t="shared" si="19"/>
        <v>3.2796235562526732</v>
      </c>
      <c r="G31" s="5">
        <f t="shared" si="19"/>
        <v>3.2811176968670619</v>
      </c>
      <c r="H31" s="5">
        <f t="shared" si="19"/>
        <v>3.4155214227970894</v>
      </c>
      <c r="I31" s="5">
        <f t="shared" si="19"/>
        <v>3.4510273289447437</v>
      </c>
      <c r="J31" s="5">
        <f t="shared" si="19"/>
        <v>3.2334119232064666</v>
      </c>
      <c r="K31" s="5">
        <f t="shared" si="14"/>
        <v>3.5749555599446965</v>
      </c>
      <c r="L31" s="5">
        <f t="shared" si="14"/>
        <v>3.6649550706033374</v>
      </c>
      <c r="M31" s="5">
        <f t="shared" si="14"/>
        <v>3.9145452219521557</v>
      </c>
    </row>
    <row r="32" spans="1:13" ht="89.25" customHeight="1" x14ac:dyDescent="0.2">
      <c r="A32" s="17" t="s">
        <v>29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</row>
    <row r="33" spans="1:13" ht="24" customHeight="1" x14ac:dyDescent="0.25">
      <c r="A33" s="16" t="s">
        <v>27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 ht="15" x14ac:dyDescent="0.25">
      <c r="A34" s="12" t="s">
        <v>30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 ht="17.25" customHeight="1" x14ac:dyDescent="0.2">
      <c r="A35" s="14" t="s">
        <v>10</v>
      </c>
      <c r="B35" s="15" t="s">
        <v>14</v>
      </c>
      <c r="C35" s="15" t="s">
        <v>15</v>
      </c>
      <c r="D35" s="15" t="s">
        <v>16</v>
      </c>
      <c r="E35" s="15" t="s">
        <v>17</v>
      </c>
      <c r="F35" s="15" t="s">
        <v>18</v>
      </c>
      <c r="G35" s="15" t="s">
        <v>19</v>
      </c>
      <c r="H35" s="15" t="s">
        <v>20</v>
      </c>
      <c r="I35" s="15" t="s">
        <v>21</v>
      </c>
      <c r="J35" s="15" t="s">
        <v>22</v>
      </c>
      <c r="K35" s="15" t="s">
        <v>24</v>
      </c>
      <c r="L35" s="15" t="s">
        <v>25</v>
      </c>
      <c r="M35" s="15" t="s">
        <v>26</v>
      </c>
    </row>
    <row r="36" spans="1:13" x14ac:dyDescent="0.2">
      <c r="A36" s="9" t="s">
        <v>11</v>
      </c>
      <c r="B36" s="6">
        <v>8127</v>
      </c>
      <c r="C36" s="6">
        <v>8441</v>
      </c>
      <c r="D36" s="6">
        <v>8708</v>
      </c>
      <c r="E36" s="6">
        <v>8625</v>
      </c>
      <c r="F36" s="6">
        <v>8734</v>
      </c>
      <c r="G36" s="6">
        <v>8905</v>
      </c>
      <c r="H36" s="6">
        <v>8772</v>
      </c>
      <c r="I36" s="6">
        <v>8609</v>
      </c>
      <c r="J36" s="6">
        <v>8201</v>
      </c>
      <c r="K36" s="6">
        <v>8316</v>
      </c>
      <c r="L36" s="6">
        <v>8426</v>
      </c>
      <c r="M36" s="6">
        <v>8584</v>
      </c>
    </row>
    <row r="37" spans="1:13" x14ac:dyDescent="0.2">
      <c r="A37" s="7" t="s">
        <v>6</v>
      </c>
      <c r="B37" s="4">
        <v>9</v>
      </c>
      <c r="C37" s="4">
        <v>12</v>
      </c>
      <c r="D37" s="4">
        <v>13</v>
      </c>
      <c r="E37" s="4">
        <v>16</v>
      </c>
      <c r="F37" s="4">
        <v>12</v>
      </c>
      <c r="G37" s="4">
        <v>8</v>
      </c>
      <c r="H37" s="4">
        <v>5</v>
      </c>
      <c r="I37" s="4">
        <v>4</v>
      </c>
      <c r="J37" s="4">
        <v>5</v>
      </c>
      <c r="K37" s="4">
        <v>7</v>
      </c>
      <c r="L37" s="4">
        <v>5</v>
      </c>
      <c r="M37" s="4">
        <v>7</v>
      </c>
    </row>
    <row r="38" spans="1:13" x14ac:dyDescent="0.2">
      <c r="A38" s="7" t="s">
        <v>5</v>
      </c>
      <c r="B38" s="4">
        <v>708</v>
      </c>
      <c r="C38" s="4">
        <v>767</v>
      </c>
      <c r="D38" s="4">
        <v>820</v>
      </c>
      <c r="E38" s="4">
        <v>767</v>
      </c>
      <c r="F38" s="4">
        <v>807</v>
      </c>
      <c r="G38" s="4">
        <v>891</v>
      </c>
      <c r="H38" s="4">
        <v>917</v>
      </c>
      <c r="I38" s="4">
        <v>903</v>
      </c>
      <c r="J38" s="4">
        <v>912</v>
      </c>
      <c r="K38" s="4">
        <v>983</v>
      </c>
      <c r="L38" s="4">
        <v>1053</v>
      </c>
      <c r="M38" s="4">
        <v>1140</v>
      </c>
    </row>
    <row r="39" spans="1:13" x14ac:dyDescent="0.2">
      <c r="A39" s="7" t="s">
        <v>4</v>
      </c>
      <c r="B39" s="4">
        <v>422</v>
      </c>
      <c r="C39" s="4">
        <v>442</v>
      </c>
      <c r="D39" s="4">
        <v>471</v>
      </c>
      <c r="E39" s="4">
        <v>477</v>
      </c>
      <c r="F39" s="4">
        <v>498</v>
      </c>
      <c r="G39" s="4">
        <v>494</v>
      </c>
      <c r="H39" s="4">
        <v>470</v>
      </c>
      <c r="I39" s="4">
        <v>439</v>
      </c>
      <c r="J39" s="4">
        <v>414</v>
      </c>
      <c r="K39" s="4">
        <v>458</v>
      </c>
      <c r="L39" s="4">
        <v>441</v>
      </c>
      <c r="M39" s="4">
        <v>472</v>
      </c>
    </row>
    <row r="40" spans="1:13" x14ac:dyDescent="0.2">
      <c r="A40" s="7" t="s">
        <v>3</v>
      </c>
      <c r="B40" s="4">
        <v>543</v>
      </c>
      <c r="C40" s="4">
        <v>536</v>
      </c>
      <c r="D40" s="4">
        <v>573</v>
      </c>
      <c r="E40" s="4">
        <v>620</v>
      </c>
      <c r="F40" s="4">
        <v>732</v>
      </c>
      <c r="G40" s="4">
        <v>746</v>
      </c>
      <c r="H40" s="4">
        <v>822</v>
      </c>
      <c r="I40" s="4">
        <v>796</v>
      </c>
      <c r="J40" s="4">
        <v>726</v>
      </c>
      <c r="K40" s="4">
        <v>768</v>
      </c>
      <c r="L40" s="4">
        <v>762</v>
      </c>
      <c r="M40" s="4">
        <v>782</v>
      </c>
    </row>
    <row r="41" spans="1:13" x14ac:dyDescent="0.2">
      <c r="A41" s="7" t="s">
        <v>2</v>
      </c>
      <c r="B41" s="2">
        <v>4</v>
      </c>
      <c r="C41" s="2">
        <v>5</v>
      </c>
      <c r="D41" s="2">
        <v>7</v>
      </c>
      <c r="E41" s="2">
        <v>7</v>
      </c>
      <c r="F41" s="2">
        <v>9</v>
      </c>
      <c r="G41" s="2">
        <v>10</v>
      </c>
      <c r="H41" s="2">
        <v>9</v>
      </c>
      <c r="I41" s="2">
        <v>4</v>
      </c>
      <c r="J41" s="2">
        <v>6</v>
      </c>
      <c r="K41" s="2">
        <v>9</v>
      </c>
      <c r="L41" s="2">
        <v>5</v>
      </c>
      <c r="M41" s="4">
        <v>7</v>
      </c>
    </row>
    <row r="42" spans="1:13" x14ac:dyDescent="0.2">
      <c r="A42" s="7" t="s">
        <v>1</v>
      </c>
      <c r="B42" s="4">
        <v>3616</v>
      </c>
      <c r="C42" s="4">
        <v>3748</v>
      </c>
      <c r="D42" s="4">
        <v>3841</v>
      </c>
      <c r="E42" s="4">
        <v>3770</v>
      </c>
      <c r="F42" s="4">
        <v>3884</v>
      </c>
      <c r="G42" s="4">
        <v>3959</v>
      </c>
      <c r="H42" s="4">
        <v>4063</v>
      </c>
      <c r="I42" s="4">
        <v>3486</v>
      </c>
      <c r="J42" s="4">
        <v>3059</v>
      </c>
      <c r="K42" s="4">
        <v>3185</v>
      </c>
      <c r="L42" s="4">
        <v>3267</v>
      </c>
      <c r="M42" s="4">
        <v>3366</v>
      </c>
    </row>
    <row r="43" spans="1:13" x14ac:dyDescent="0.2">
      <c r="A43" s="7" t="s">
        <v>0</v>
      </c>
      <c r="B43" s="2">
        <v>78</v>
      </c>
      <c r="C43" s="2">
        <v>88</v>
      </c>
      <c r="D43" s="2">
        <v>108</v>
      </c>
      <c r="E43" s="2">
        <v>114</v>
      </c>
      <c r="F43" s="2">
        <v>135</v>
      </c>
      <c r="G43" s="2">
        <v>153</v>
      </c>
      <c r="H43" s="2">
        <v>171</v>
      </c>
      <c r="I43" s="2">
        <v>158</v>
      </c>
      <c r="J43" s="2">
        <v>145</v>
      </c>
      <c r="K43" s="2">
        <v>159</v>
      </c>
      <c r="L43" s="2">
        <v>189</v>
      </c>
      <c r="M43" s="4">
        <v>193</v>
      </c>
    </row>
    <row r="44" spans="1:13" x14ac:dyDescent="0.2">
      <c r="A44" s="7" t="s">
        <v>23</v>
      </c>
      <c r="B44" s="4">
        <v>2055</v>
      </c>
      <c r="C44" s="4">
        <v>2066</v>
      </c>
      <c r="D44" s="4">
        <v>1978</v>
      </c>
      <c r="E44" s="4">
        <v>2111</v>
      </c>
      <c r="F44" s="4">
        <v>1999</v>
      </c>
      <c r="G44" s="4">
        <v>2018</v>
      </c>
      <c r="H44" s="4">
        <v>1729</v>
      </c>
      <c r="I44" s="4">
        <v>1699</v>
      </c>
      <c r="J44" s="4">
        <v>1860</v>
      </c>
      <c r="K44" s="4">
        <v>1903</v>
      </c>
      <c r="L44" s="4">
        <v>2007</v>
      </c>
      <c r="M44" s="4">
        <v>1929</v>
      </c>
    </row>
    <row r="45" spans="1:13" x14ac:dyDescent="0.2">
      <c r="A45" s="7" t="s">
        <v>13</v>
      </c>
      <c r="B45" s="4">
        <v>692</v>
      </c>
      <c r="C45" s="4">
        <v>777</v>
      </c>
      <c r="D45" s="4">
        <v>897</v>
      </c>
      <c r="E45" s="4">
        <v>743</v>
      </c>
      <c r="F45" s="4">
        <v>658</v>
      </c>
      <c r="G45" s="4">
        <v>626</v>
      </c>
      <c r="H45" s="4">
        <v>586</v>
      </c>
      <c r="I45" s="4">
        <v>1120</v>
      </c>
      <c r="J45" s="4">
        <v>1074</v>
      </c>
      <c r="K45" s="4">
        <v>844</v>
      </c>
      <c r="L45" s="4">
        <v>697</v>
      </c>
      <c r="M45" s="4">
        <v>688</v>
      </c>
    </row>
    <row r="46" spans="1:13" x14ac:dyDescent="0.2">
      <c r="A46" s="8" t="s">
        <v>8</v>
      </c>
      <c r="B46" s="4"/>
      <c r="C46" s="4"/>
      <c r="D46" s="4"/>
      <c r="E46" s="4"/>
      <c r="F46" s="4"/>
      <c r="G46" s="4"/>
      <c r="H46" s="4"/>
      <c r="I46" s="4"/>
      <c r="J46" s="4"/>
      <c r="K46" s="4"/>
      <c r="M46" s="5"/>
    </row>
    <row r="47" spans="1:13" x14ac:dyDescent="0.2">
      <c r="A47" s="7" t="s">
        <v>6</v>
      </c>
      <c r="B47" s="5">
        <f t="shared" ref="B47:M47" si="20">B37/B$36*100</f>
        <v>0.11074197120708748</v>
      </c>
      <c r="C47" s="5">
        <f t="shared" si="20"/>
        <v>0.14216325079966829</v>
      </c>
      <c r="D47" s="5">
        <f t="shared" si="20"/>
        <v>0.14928801102434544</v>
      </c>
      <c r="E47" s="5">
        <f t="shared" si="20"/>
        <v>0.1855072463768116</v>
      </c>
      <c r="F47" s="5">
        <f t="shared" si="20"/>
        <v>0.13739409205404168</v>
      </c>
      <c r="G47" s="5">
        <f t="shared" si="20"/>
        <v>8.9837170129140928E-2</v>
      </c>
      <c r="H47" s="5">
        <f t="shared" si="20"/>
        <v>5.699954400364797E-2</v>
      </c>
      <c r="I47" s="5">
        <f t="shared" si="20"/>
        <v>4.6463003833197819E-2</v>
      </c>
      <c r="J47" s="5">
        <f t="shared" si="20"/>
        <v>6.0968174612852089E-2</v>
      </c>
      <c r="K47" s="5">
        <f t="shared" si="20"/>
        <v>8.4175084175084167E-2</v>
      </c>
      <c r="L47" s="5">
        <f t="shared" si="20"/>
        <v>5.9340137669119386E-2</v>
      </c>
      <c r="M47" s="5">
        <f t="shared" si="20"/>
        <v>8.1547064305684994E-2</v>
      </c>
    </row>
    <row r="48" spans="1:13" x14ac:dyDescent="0.2">
      <c r="A48" s="7" t="s">
        <v>5</v>
      </c>
      <c r="B48" s="5">
        <f t="shared" ref="B48:I55" si="21">B38/B$36*100</f>
        <v>8.7117017349575487</v>
      </c>
      <c r="C48" s="5">
        <f t="shared" si="21"/>
        <v>9.0866011136121312</v>
      </c>
      <c r="D48" s="5">
        <f t="shared" si="21"/>
        <v>9.4166283876894816</v>
      </c>
      <c r="E48" s="5">
        <f t="shared" si="21"/>
        <v>8.8927536231884048</v>
      </c>
      <c r="F48" s="5">
        <f t="shared" si="21"/>
        <v>9.2397526906343028</v>
      </c>
      <c r="G48" s="5">
        <f t="shared" si="21"/>
        <v>10.005614823133072</v>
      </c>
      <c r="H48" s="5">
        <f t="shared" si="21"/>
        <v>10.453716370269039</v>
      </c>
      <c r="I48" s="5">
        <f t="shared" si="21"/>
        <v>10.489023115344406</v>
      </c>
      <c r="J48" s="5">
        <f t="shared" ref="J48:M48" si="22">J38/J$36*100</f>
        <v>11.120595049384221</v>
      </c>
      <c r="K48" s="5">
        <f t="shared" si="22"/>
        <v>11.82058682058682</v>
      </c>
      <c r="L48" s="5">
        <f t="shared" si="22"/>
        <v>12.497032993116544</v>
      </c>
      <c r="M48" s="5">
        <f t="shared" si="22"/>
        <v>13.280521901211555</v>
      </c>
    </row>
    <row r="49" spans="1:13" x14ac:dyDescent="0.2">
      <c r="A49" s="7" t="s">
        <v>4</v>
      </c>
      <c r="B49" s="5">
        <f t="shared" si="21"/>
        <v>5.1925679832656577</v>
      </c>
      <c r="C49" s="5">
        <f t="shared" si="21"/>
        <v>5.2363464044544488</v>
      </c>
      <c r="D49" s="5">
        <f t="shared" si="21"/>
        <v>5.4088194763435915</v>
      </c>
      <c r="E49" s="5">
        <f t="shared" si="21"/>
        <v>5.5304347826086957</v>
      </c>
      <c r="F49" s="5">
        <f t="shared" si="21"/>
        <v>5.7018548202427288</v>
      </c>
      <c r="G49" s="5">
        <f t="shared" si="21"/>
        <v>5.5474452554744529</v>
      </c>
      <c r="H49" s="5">
        <f t="shared" si="21"/>
        <v>5.3579571363429093</v>
      </c>
      <c r="I49" s="5">
        <f t="shared" si="21"/>
        <v>5.0993146706934604</v>
      </c>
      <c r="J49" s="5">
        <f t="shared" ref="J49:M49" si="23">J39/J$36*100</f>
        <v>5.0481648579441529</v>
      </c>
      <c r="K49" s="5">
        <f t="shared" si="23"/>
        <v>5.5074555074555072</v>
      </c>
      <c r="L49" s="5">
        <f t="shared" si="23"/>
        <v>5.2338001424163307</v>
      </c>
      <c r="M49" s="5">
        <f t="shared" si="23"/>
        <v>5.4986020503261877</v>
      </c>
    </row>
    <row r="50" spans="1:13" x14ac:dyDescent="0.2">
      <c r="A50" s="7" t="s">
        <v>3</v>
      </c>
      <c r="B50" s="5">
        <f t="shared" si="21"/>
        <v>6.6814322628276122</v>
      </c>
      <c r="C50" s="5">
        <f t="shared" si="21"/>
        <v>6.3499585357185167</v>
      </c>
      <c r="D50" s="5">
        <f t="shared" si="21"/>
        <v>6.5801561782269173</v>
      </c>
      <c r="E50" s="5">
        <f t="shared" si="21"/>
        <v>7.1884057971014492</v>
      </c>
      <c r="F50" s="5">
        <f t="shared" si="21"/>
        <v>8.3810396152965421</v>
      </c>
      <c r="G50" s="5">
        <f t="shared" si="21"/>
        <v>8.377316114542392</v>
      </c>
      <c r="H50" s="5">
        <f t="shared" si="21"/>
        <v>9.3707250341997277</v>
      </c>
      <c r="I50" s="5">
        <f t="shared" si="21"/>
        <v>9.2461377628063648</v>
      </c>
      <c r="J50" s="5">
        <f t="shared" ref="J50:M50" si="24">J40/J$36*100</f>
        <v>8.8525789537861233</v>
      </c>
      <c r="K50" s="5">
        <f t="shared" si="24"/>
        <v>9.2352092352092345</v>
      </c>
      <c r="L50" s="5">
        <f t="shared" si="24"/>
        <v>9.0434369807737962</v>
      </c>
      <c r="M50" s="5">
        <f t="shared" si="24"/>
        <v>9.1099720410065235</v>
      </c>
    </row>
    <row r="51" spans="1:13" x14ac:dyDescent="0.2">
      <c r="A51" s="7" t="s">
        <v>2</v>
      </c>
      <c r="B51" s="5">
        <f t="shared" si="21"/>
        <v>4.9218653869816664E-2</v>
      </c>
      <c r="C51" s="5">
        <f t="shared" si="21"/>
        <v>5.9234687833195125E-2</v>
      </c>
      <c r="D51" s="5">
        <f t="shared" si="21"/>
        <v>8.0385852090032156E-2</v>
      </c>
      <c r="E51" s="5">
        <f t="shared" si="21"/>
        <v>8.1159420289855067E-2</v>
      </c>
      <c r="F51" s="5">
        <f t="shared" si="21"/>
        <v>0.10304556904053126</v>
      </c>
      <c r="G51" s="5">
        <f t="shared" si="21"/>
        <v>0.11229646266142618</v>
      </c>
      <c r="H51" s="5">
        <f t="shared" si="21"/>
        <v>0.10259917920656635</v>
      </c>
      <c r="I51" s="5">
        <f t="shared" si="21"/>
        <v>4.6463003833197819E-2</v>
      </c>
      <c r="J51" s="5">
        <f t="shared" ref="J51:M51" si="25">J41/J$36*100</f>
        <v>7.3161809535422506E-2</v>
      </c>
      <c r="K51" s="5">
        <f t="shared" si="25"/>
        <v>0.10822510822510822</v>
      </c>
      <c r="L51" s="5">
        <f t="shared" si="25"/>
        <v>5.9340137669119386E-2</v>
      </c>
      <c r="M51" s="5">
        <f t="shared" si="25"/>
        <v>8.1547064305684994E-2</v>
      </c>
    </row>
    <row r="52" spans="1:13" x14ac:dyDescent="0.2">
      <c r="A52" s="7" t="s">
        <v>1</v>
      </c>
      <c r="B52" s="5">
        <f t="shared" si="21"/>
        <v>44.493663098314265</v>
      </c>
      <c r="C52" s="5">
        <f t="shared" si="21"/>
        <v>44.40232199976306</v>
      </c>
      <c r="D52" s="5">
        <f t="shared" si="21"/>
        <v>44.108865411116213</v>
      </c>
      <c r="E52" s="5">
        <f t="shared" si="21"/>
        <v>43.710144927536234</v>
      </c>
      <c r="F52" s="5">
        <f t="shared" si="21"/>
        <v>44.469887794824828</v>
      </c>
      <c r="G52" s="5">
        <f t="shared" si="21"/>
        <v>44.458169567658615</v>
      </c>
      <c r="H52" s="5">
        <f t="shared" si="21"/>
        <v>46.31782945736434</v>
      </c>
      <c r="I52" s="5">
        <f t="shared" si="21"/>
        <v>40.492507840631895</v>
      </c>
      <c r="J52" s="5">
        <f t="shared" ref="J52:M52" si="26">J42/J$36*100</f>
        <v>37.300329228142907</v>
      </c>
      <c r="K52" s="5">
        <f t="shared" si="26"/>
        <v>38.299663299663301</v>
      </c>
      <c r="L52" s="5">
        <f t="shared" si="26"/>
        <v>38.772845953002609</v>
      </c>
      <c r="M52" s="5">
        <f t="shared" si="26"/>
        <v>39.212488350419385</v>
      </c>
    </row>
    <row r="53" spans="1:13" x14ac:dyDescent="0.2">
      <c r="A53" s="7" t="s">
        <v>0</v>
      </c>
      <c r="B53" s="5">
        <f t="shared" si="21"/>
        <v>0.95976375046142492</v>
      </c>
      <c r="C53" s="5">
        <f t="shared" si="21"/>
        <v>1.042530505864234</v>
      </c>
      <c r="D53" s="5">
        <f t="shared" si="21"/>
        <v>1.2402388608176389</v>
      </c>
      <c r="E53" s="5">
        <f t="shared" si="21"/>
        <v>1.3217391304347827</v>
      </c>
      <c r="F53" s="5">
        <f t="shared" si="21"/>
        <v>1.5456835356079688</v>
      </c>
      <c r="G53" s="5">
        <f t="shared" si="21"/>
        <v>1.7181358787198202</v>
      </c>
      <c r="H53" s="5">
        <f t="shared" si="21"/>
        <v>1.9493844049247606</v>
      </c>
      <c r="I53" s="5">
        <f t="shared" si="21"/>
        <v>1.8352886514113136</v>
      </c>
      <c r="J53" s="5">
        <f t="shared" ref="J53:M53" si="27">J43/J$36*100</f>
        <v>1.7680770637727106</v>
      </c>
      <c r="K53" s="5">
        <f t="shared" si="27"/>
        <v>1.9119769119769119</v>
      </c>
      <c r="L53" s="5">
        <f t="shared" si="27"/>
        <v>2.2430572038927132</v>
      </c>
      <c r="M53" s="5">
        <f t="shared" si="27"/>
        <v>2.248369058713886</v>
      </c>
    </row>
    <row r="54" spans="1:13" x14ac:dyDescent="0.2">
      <c r="A54" s="7" t="s">
        <v>23</v>
      </c>
      <c r="B54" s="5">
        <f t="shared" si="21"/>
        <v>25.286083425618312</v>
      </c>
      <c r="C54" s="5">
        <f t="shared" si="21"/>
        <v>24.475773012676221</v>
      </c>
      <c r="D54" s="5">
        <f t="shared" si="21"/>
        <v>22.714745062011943</v>
      </c>
      <c r="E54" s="5">
        <f t="shared" si="21"/>
        <v>24.475362318840581</v>
      </c>
      <c r="F54" s="5">
        <f t="shared" si="21"/>
        <v>22.887565834669111</v>
      </c>
      <c r="G54" s="5">
        <f t="shared" si="21"/>
        <v>22.661426165075802</v>
      </c>
      <c r="H54" s="5">
        <f t="shared" si="21"/>
        <v>19.710442316461467</v>
      </c>
      <c r="I54" s="5">
        <f t="shared" si="21"/>
        <v>19.735160878150772</v>
      </c>
      <c r="J54" s="5">
        <f t="shared" ref="J54:M54" si="28">J44/J$36*100</f>
        <v>22.680160955980977</v>
      </c>
      <c r="K54" s="5">
        <f t="shared" si="28"/>
        <v>22.883597883597883</v>
      </c>
      <c r="L54" s="5">
        <f t="shared" si="28"/>
        <v>23.819131260384523</v>
      </c>
      <c r="M54" s="5">
        <f t="shared" si="28"/>
        <v>22.472041006523767</v>
      </c>
    </row>
    <row r="55" spans="1:13" x14ac:dyDescent="0.2">
      <c r="A55" s="7" t="s">
        <v>13</v>
      </c>
      <c r="B55" s="5">
        <f t="shared" si="21"/>
        <v>8.5148271194782819</v>
      </c>
      <c r="C55" s="5">
        <f t="shared" si="21"/>
        <v>9.2050704892785227</v>
      </c>
      <c r="D55" s="5">
        <f t="shared" si="21"/>
        <v>10.300872760679834</v>
      </c>
      <c r="E55" s="5">
        <f t="shared" si="21"/>
        <v>8.614492753623189</v>
      </c>
      <c r="F55" s="5">
        <f t="shared" si="21"/>
        <v>7.533776047629952</v>
      </c>
      <c r="G55" s="5">
        <f t="shared" si="21"/>
        <v>7.0297585626052772</v>
      </c>
      <c r="H55" s="5">
        <f t="shared" si="21"/>
        <v>6.6803465572275424</v>
      </c>
      <c r="I55" s="5">
        <f t="shared" si="21"/>
        <v>13.00964107329539</v>
      </c>
      <c r="J55" s="5">
        <f t="shared" ref="J55:M55" si="29">J45/J$36*100</f>
        <v>13.09596390684063</v>
      </c>
      <c r="K55" s="5">
        <f t="shared" si="29"/>
        <v>10.149110149110149</v>
      </c>
      <c r="L55" s="5">
        <f t="shared" si="29"/>
        <v>8.2720151910752442</v>
      </c>
      <c r="M55" s="5">
        <f t="shared" si="29"/>
        <v>8.0149114631873264</v>
      </c>
    </row>
    <row r="56" spans="1:13" x14ac:dyDescent="0.2">
      <c r="A56" s="8" t="s">
        <v>7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5"/>
    </row>
    <row r="57" spans="1:13" x14ac:dyDescent="0.2">
      <c r="A57" s="7" t="s">
        <v>6</v>
      </c>
      <c r="B57" s="5">
        <f t="shared" ref="B57:M57" si="30">B37/(B$36-B$44-B$45)*100</f>
        <v>0.16728624535315986</v>
      </c>
      <c r="C57" s="5">
        <f t="shared" si="30"/>
        <v>0.21436227224008575</v>
      </c>
      <c r="D57" s="5">
        <f t="shared" si="30"/>
        <v>0.22286987827875876</v>
      </c>
      <c r="E57" s="5">
        <f t="shared" si="30"/>
        <v>0.27724831051810778</v>
      </c>
      <c r="F57" s="5">
        <f t="shared" si="30"/>
        <v>0.19746585486259668</v>
      </c>
      <c r="G57" s="5">
        <f t="shared" si="30"/>
        <v>0.12777511579619868</v>
      </c>
      <c r="H57" s="5">
        <f t="shared" si="30"/>
        <v>7.7435341489855966E-2</v>
      </c>
      <c r="I57" s="5">
        <f t="shared" si="30"/>
        <v>6.9084628670120898E-2</v>
      </c>
      <c r="J57" s="5">
        <f t="shared" si="30"/>
        <v>9.4930700588570338E-2</v>
      </c>
      <c r="K57" s="5">
        <f t="shared" si="30"/>
        <v>0.12569581612497754</v>
      </c>
      <c r="L57" s="5">
        <f t="shared" si="30"/>
        <v>8.7382034253757429E-2</v>
      </c>
      <c r="M57" s="5">
        <f t="shared" si="30"/>
        <v>0.11731188201776438</v>
      </c>
    </row>
    <row r="58" spans="1:13" x14ac:dyDescent="0.2">
      <c r="A58" s="7" t="s">
        <v>5</v>
      </c>
      <c r="B58" s="5">
        <f t="shared" ref="B58:I63" si="31">B38/(B$36-B$44-B$45)*100</f>
        <v>13.159851301115241</v>
      </c>
      <c r="C58" s="5">
        <f t="shared" si="31"/>
        <v>13.701321900678815</v>
      </c>
      <c r="D58" s="5">
        <f t="shared" si="31"/>
        <v>14.057946168352478</v>
      </c>
      <c r="E58" s="5">
        <f t="shared" si="31"/>
        <v>13.290590885461793</v>
      </c>
      <c r="F58" s="5">
        <f t="shared" si="31"/>
        <v>13.279578739509626</v>
      </c>
      <c r="G58" s="5">
        <f t="shared" si="31"/>
        <v>14.230953521801629</v>
      </c>
      <c r="H58" s="5">
        <f t="shared" si="31"/>
        <v>14.201641629239584</v>
      </c>
      <c r="I58" s="5">
        <f t="shared" si="31"/>
        <v>15.595854922279791</v>
      </c>
      <c r="J58" s="5">
        <f t="shared" ref="J58:M58" si="32">J38/(J$36-J$44-J$45)*100</f>
        <v>17.315359787355231</v>
      </c>
      <c r="K58" s="5">
        <f t="shared" si="32"/>
        <v>17.651283892978991</v>
      </c>
      <c r="L58" s="5">
        <f t="shared" si="32"/>
        <v>18.402656413841314</v>
      </c>
      <c r="M58" s="5">
        <f t="shared" si="32"/>
        <v>19.10507792860734</v>
      </c>
    </row>
    <row r="59" spans="1:13" x14ac:dyDescent="0.2">
      <c r="A59" s="7" t="s">
        <v>4</v>
      </c>
      <c r="B59" s="5">
        <f t="shared" si="31"/>
        <v>7.8438661710037172</v>
      </c>
      <c r="C59" s="5">
        <f t="shared" si="31"/>
        <v>7.8956770275098247</v>
      </c>
      <c r="D59" s="5">
        <f t="shared" si="31"/>
        <v>8.0747471284073384</v>
      </c>
      <c r="E59" s="5">
        <f t="shared" si="31"/>
        <v>8.2654652573210878</v>
      </c>
      <c r="F59" s="5">
        <f t="shared" si="31"/>
        <v>8.1948329767977626</v>
      </c>
      <c r="G59" s="5">
        <f t="shared" si="31"/>
        <v>7.8901134004152693</v>
      </c>
      <c r="H59" s="5">
        <f t="shared" si="31"/>
        <v>7.2789221000464615</v>
      </c>
      <c r="I59" s="5">
        <f t="shared" si="31"/>
        <v>7.5820379965457683</v>
      </c>
      <c r="J59" s="5">
        <f t="shared" ref="J59:M59" si="33">J39/(J$36-J$44-J$45)*100</f>
        <v>7.860262008733625</v>
      </c>
      <c r="K59" s="5">
        <f t="shared" si="33"/>
        <v>8.2240976836056738</v>
      </c>
      <c r="L59" s="5">
        <f t="shared" si="33"/>
        <v>7.7070954211814051</v>
      </c>
      <c r="M59" s="5">
        <f t="shared" si="33"/>
        <v>7.9101726160549699</v>
      </c>
    </row>
    <row r="60" spans="1:13" x14ac:dyDescent="0.2">
      <c r="A60" s="7" t="s">
        <v>3</v>
      </c>
      <c r="B60" s="5">
        <f t="shared" si="31"/>
        <v>10.092936802973977</v>
      </c>
      <c r="C60" s="5">
        <f t="shared" si="31"/>
        <v>9.5748481600571633</v>
      </c>
      <c r="D60" s="5">
        <f t="shared" si="31"/>
        <v>9.823418481056061</v>
      </c>
      <c r="E60" s="5">
        <f t="shared" si="31"/>
        <v>10.743372032576676</v>
      </c>
      <c r="F60" s="5">
        <f t="shared" si="31"/>
        <v>12.045417146618398</v>
      </c>
      <c r="G60" s="5">
        <f t="shared" si="31"/>
        <v>11.915029547995527</v>
      </c>
      <c r="H60" s="5">
        <f t="shared" si="31"/>
        <v>12.730370140932321</v>
      </c>
      <c r="I60" s="5">
        <f t="shared" si="31"/>
        <v>13.747841105354059</v>
      </c>
      <c r="J60" s="5">
        <f t="shared" ref="J60:M60" si="34">J40/(J$36-J$44-J$45)*100</f>
        <v>13.783937725460413</v>
      </c>
      <c r="K60" s="5">
        <f t="shared" si="34"/>
        <v>13.790626683426108</v>
      </c>
      <c r="L60" s="5">
        <f t="shared" si="34"/>
        <v>13.317022020272631</v>
      </c>
      <c r="M60" s="5">
        <f t="shared" si="34"/>
        <v>13.105413105413104</v>
      </c>
    </row>
    <row r="61" spans="1:13" x14ac:dyDescent="0.2">
      <c r="A61" s="7" t="s">
        <v>2</v>
      </c>
      <c r="B61" s="5">
        <f t="shared" si="31"/>
        <v>7.434944237918216E-2</v>
      </c>
      <c r="C61" s="5">
        <f t="shared" si="31"/>
        <v>8.9317613433369067E-2</v>
      </c>
      <c r="D61" s="5">
        <f t="shared" si="31"/>
        <v>0.12000685753471627</v>
      </c>
      <c r="E61" s="5">
        <f t="shared" si="31"/>
        <v>0.12129613585167215</v>
      </c>
      <c r="F61" s="5">
        <f t="shared" si="31"/>
        <v>0.14809939114694751</v>
      </c>
      <c r="G61" s="5">
        <f t="shared" si="31"/>
        <v>0.15971889474524836</v>
      </c>
      <c r="H61" s="5">
        <f t="shared" si="31"/>
        <v>0.13938361468174074</v>
      </c>
      <c r="I61" s="5">
        <f t="shared" si="31"/>
        <v>6.9084628670120898E-2</v>
      </c>
      <c r="J61" s="5">
        <f t="shared" ref="J61:M61" si="35">J41/(J$36-J$44-J$45)*100</f>
        <v>0.1139168407062844</v>
      </c>
      <c r="K61" s="5">
        <f t="shared" si="35"/>
        <v>0.16160890644639972</v>
      </c>
      <c r="L61" s="5">
        <f t="shared" si="35"/>
        <v>8.7382034253757429E-2</v>
      </c>
      <c r="M61" s="5">
        <f t="shared" si="35"/>
        <v>0.11731188201776438</v>
      </c>
    </row>
    <row r="62" spans="1:13" x14ac:dyDescent="0.2">
      <c r="A62" s="7" t="s">
        <v>1</v>
      </c>
      <c r="B62" s="5">
        <f t="shared" si="31"/>
        <v>67.211895910780669</v>
      </c>
      <c r="C62" s="5">
        <f t="shared" si="31"/>
        <v>66.952483029653436</v>
      </c>
      <c r="D62" s="5">
        <f t="shared" si="31"/>
        <v>65.84947711297788</v>
      </c>
      <c r="E62" s="5">
        <f t="shared" si="31"/>
        <v>65.326633165829151</v>
      </c>
      <c r="F62" s="5">
        <f t="shared" si="31"/>
        <v>63.913115023860456</v>
      </c>
      <c r="G62" s="5">
        <f t="shared" si="31"/>
        <v>63.232710429643824</v>
      </c>
      <c r="H62" s="5">
        <f t="shared" si="31"/>
        <v>62.923958494656965</v>
      </c>
      <c r="I62" s="5">
        <f t="shared" si="31"/>
        <v>60.207253886010356</v>
      </c>
      <c r="J62" s="5">
        <f t="shared" ref="J62:M62" si="36">J42/(J$36-J$44-J$45)*100</f>
        <v>58.078602620087338</v>
      </c>
      <c r="K62" s="5">
        <f t="shared" si="36"/>
        <v>57.191596336864791</v>
      </c>
      <c r="L62" s="5">
        <f t="shared" si="36"/>
        <v>57.095421181405101</v>
      </c>
      <c r="M62" s="5">
        <f t="shared" si="36"/>
        <v>56.410256410256409</v>
      </c>
    </row>
    <row r="63" spans="1:13" x14ac:dyDescent="0.2">
      <c r="A63" s="7" t="s">
        <v>0</v>
      </c>
      <c r="B63" s="5">
        <f t="shared" si="31"/>
        <v>1.449814126394052</v>
      </c>
      <c r="C63" s="5">
        <f t="shared" si="31"/>
        <v>1.5719899964272956</v>
      </c>
      <c r="D63" s="5">
        <f t="shared" si="31"/>
        <v>1.8515343733927652</v>
      </c>
      <c r="E63" s="5">
        <f t="shared" si="31"/>
        <v>1.975394212441518</v>
      </c>
      <c r="F63" s="5">
        <f t="shared" si="31"/>
        <v>2.2214908672042126</v>
      </c>
      <c r="G63" s="5">
        <f t="shared" si="31"/>
        <v>2.4436990896023003</v>
      </c>
      <c r="H63" s="5">
        <f t="shared" si="31"/>
        <v>2.6482886789530742</v>
      </c>
      <c r="I63" s="5">
        <f t="shared" si="31"/>
        <v>2.7288428324697755</v>
      </c>
      <c r="J63" s="5">
        <f t="shared" ref="J63:M63" si="37">J43/(J$36-J$44-J$45)*100</f>
        <v>2.7529903170685399</v>
      </c>
      <c r="K63" s="5">
        <f t="shared" si="37"/>
        <v>2.8550906805530616</v>
      </c>
      <c r="L63" s="5">
        <f t="shared" si="37"/>
        <v>3.3030408947920309</v>
      </c>
      <c r="M63" s="5">
        <f t="shared" si="37"/>
        <v>3.234456175632646</v>
      </c>
    </row>
    <row r="64" spans="1:13" ht="92.25" customHeight="1" x14ac:dyDescent="0.2">
      <c r="A64" s="17" t="s">
        <v>29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</row>
    <row r="65" spans="1:13" ht="34.5" customHeight="1" x14ac:dyDescent="0.25">
      <c r="A65" s="16" t="s">
        <v>27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</row>
    <row r="66" spans="1:13" ht="15" x14ac:dyDescent="0.25">
      <c r="A66" s="13" t="s">
        <v>31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 ht="17.25" customHeight="1" x14ac:dyDescent="0.2">
      <c r="A67" s="14" t="s">
        <v>10</v>
      </c>
      <c r="B67" s="15" t="s">
        <v>14</v>
      </c>
      <c r="C67" s="15" t="s">
        <v>15</v>
      </c>
      <c r="D67" s="15" t="s">
        <v>16</v>
      </c>
      <c r="E67" s="15" t="s">
        <v>17</v>
      </c>
      <c r="F67" s="15" t="s">
        <v>18</v>
      </c>
      <c r="G67" s="15" t="s">
        <v>19</v>
      </c>
      <c r="H67" s="15" t="s">
        <v>20</v>
      </c>
      <c r="I67" s="15" t="s">
        <v>21</v>
      </c>
      <c r="J67" s="15" t="s">
        <v>22</v>
      </c>
      <c r="K67" s="15" t="s">
        <v>24</v>
      </c>
      <c r="L67" s="15" t="s">
        <v>25</v>
      </c>
      <c r="M67" s="15" t="s">
        <v>26</v>
      </c>
    </row>
    <row r="68" spans="1:13" x14ac:dyDescent="0.2">
      <c r="A68" s="9" t="s">
        <v>9</v>
      </c>
      <c r="B68" s="6">
        <f t="shared" ref="B68:M68" si="38">B36+B4</f>
        <v>24607</v>
      </c>
      <c r="C68" s="6">
        <f t="shared" si="38"/>
        <v>25272</v>
      </c>
      <c r="D68" s="6">
        <f t="shared" si="38"/>
        <v>25734</v>
      </c>
      <c r="E68" s="6">
        <f t="shared" si="38"/>
        <v>25989</v>
      </c>
      <c r="F68" s="6">
        <f t="shared" si="38"/>
        <v>26256</v>
      </c>
      <c r="G68" s="6">
        <f t="shared" si="38"/>
        <v>26814</v>
      </c>
      <c r="H68" s="6">
        <f t="shared" si="38"/>
        <v>26782</v>
      </c>
      <c r="I68" s="6">
        <f t="shared" si="38"/>
        <v>26608</v>
      </c>
      <c r="J68" s="6">
        <f t="shared" si="38"/>
        <v>25710</v>
      </c>
      <c r="K68" s="6">
        <f t="shared" si="38"/>
        <v>25865</v>
      </c>
      <c r="L68" s="6">
        <f t="shared" si="38"/>
        <v>26689</v>
      </c>
      <c r="M68" s="6">
        <f t="shared" si="38"/>
        <v>27200</v>
      </c>
    </row>
    <row r="69" spans="1:13" x14ac:dyDescent="0.2">
      <c r="A69" s="7" t="s">
        <v>6</v>
      </c>
      <c r="B69" s="4">
        <f t="shared" ref="B69:L69" si="39">B37+B5</f>
        <v>33</v>
      </c>
      <c r="C69" s="4">
        <f t="shared" si="39"/>
        <v>36</v>
      </c>
      <c r="D69" s="4">
        <f t="shared" si="39"/>
        <v>35</v>
      </c>
      <c r="E69" s="4">
        <f t="shared" si="39"/>
        <v>43</v>
      </c>
      <c r="F69" s="4">
        <f t="shared" si="39"/>
        <v>30</v>
      </c>
      <c r="G69" s="4">
        <f t="shared" si="39"/>
        <v>18</v>
      </c>
      <c r="H69" s="4">
        <f t="shared" si="39"/>
        <v>17</v>
      </c>
      <c r="I69" s="4">
        <f t="shared" si="39"/>
        <v>16</v>
      </c>
      <c r="J69" s="4">
        <f t="shared" si="39"/>
        <v>17</v>
      </c>
      <c r="K69" s="4">
        <f t="shared" si="39"/>
        <v>17</v>
      </c>
      <c r="L69" s="4">
        <f t="shared" si="39"/>
        <v>20</v>
      </c>
      <c r="M69" s="4">
        <f t="shared" ref="M69:M77" si="40">M37+M5</f>
        <v>17</v>
      </c>
    </row>
    <row r="70" spans="1:13" x14ac:dyDescent="0.2">
      <c r="A70" s="7" t="s">
        <v>5</v>
      </c>
      <c r="B70" s="4">
        <f t="shared" ref="B70:L70" si="41">B38+B6</f>
        <v>4631</v>
      </c>
      <c r="C70" s="4">
        <f t="shared" si="41"/>
        <v>4704</v>
      </c>
      <c r="D70" s="4">
        <f t="shared" si="41"/>
        <v>4800</v>
      </c>
      <c r="E70" s="4">
        <f t="shared" si="41"/>
        <v>4945</v>
      </c>
      <c r="F70" s="4">
        <f t="shared" si="41"/>
        <v>5327</v>
      </c>
      <c r="G70" s="4">
        <f t="shared" si="41"/>
        <v>5719</v>
      </c>
      <c r="H70" s="4">
        <f t="shared" si="41"/>
        <v>6235</v>
      </c>
      <c r="I70" s="4">
        <f t="shared" si="41"/>
        <v>6551</v>
      </c>
      <c r="J70" s="4">
        <f t="shared" si="41"/>
        <v>6829</v>
      </c>
      <c r="K70" s="4">
        <f t="shared" si="41"/>
        <v>7216</v>
      </c>
      <c r="L70" s="4">
        <f t="shared" si="41"/>
        <v>7538</v>
      </c>
      <c r="M70" s="4">
        <f t="shared" si="40"/>
        <v>7844</v>
      </c>
    </row>
    <row r="71" spans="1:13" x14ac:dyDescent="0.2">
      <c r="A71" s="7" t="s">
        <v>4</v>
      </c>
      <c r="B71" s="4">
        <f t="shared" ref="B71:L71" si="42">B39+B7</f>
        <v>1459</v>
      </c>
      <c r="C71" s="4">
        <f t="shared" si="42"/>
        <v>1544</v>
      </c>
      <c r="D71" s="4">
        <f t="shared" si="42"/>
        <v>1573</v>
      </c>
      <c r="E71" s="4">
        <f t="shared" si="42"/>
        <v>1649</v>
      </c>
      <c r="F71" s="4">
        <f t="shared" si="42"/>
        <v>1737</v>
      </c>
      <c r="G71" s="4">
        <f t="shared" si="42"/>
        <v>1708</v>
      </c>
      <c r="H71" s="4">
        <f t="shared" si="42"/>
        <v>1662</v>
      </c>
      <c r="I71" s="4">
        <f t="shared" si="42"/>
        <v>1551</v>
      </c>
      <c r="J71" s="4">
        <f t="shared" si="42"/>
        <v>1464</v>
      </c>
      <c r="K71" s="4">
        <f t="shared" si="42"/>
        <v>1510</v>
      </c>
      <c r="L71" s="4">
        <f t="shared" si="42"/>
        <v>1552</v>
      </c>
      <c r="M71" s="4">
        <f t="shared" si="40"/>
        <v>1619</v>
      </c>
    </row>
    <row r="72" spans="1:13" x14ac:dyDescent="0.2">
      <c r="A72" s="7" t="s">
        <v>3</v>
      </c>
      <c r="B72" s="4">
        <f t="shared" ref="B72:L72" si="43">B40+B8</f>
        <v>2258</v>
      </c>
      <c r="C72" s="4">
        <f t="shared" si="43"/>
        <v>2382</v>
      </c>
      <c r="D72" s="4">
        <f t="shared" si="43"/>
        <v>2585</v>
      </c>
      <c r="E72" s="4">
        <f t="shared" si="43"/>
        <v>2710</v>
      </c>
      <c r="F72" s="4">
        <f t="shared" si="43"/>
        <v>2852</v>
      </c>
      <c r="G72" s="4">
        <f t="shared" si="43"/>
        <v>3003</v>
      </c>
      <c r="H72" s="4">
        <f t="shared" si="43"/>
        <v>3285</v>
      </c>
      <c r="I72" s="4">
        <f t="shared" si="43"/>
        <v>3343</v>
      </c>
      <c r="J72" s="4">
        <f t="shared" si="43"/>
        <v>3316</v>
      </c>
      <c r="K72" s="4">
        <f t="shared" si="43"/>
        <v>3438</v>
      </c>
      <c r="L72" s="4">
        <f t="shared" si="43"/>
        <v>3622</v>
      </c>
      <c r="M72" s="4">
        <f t="shared" si="40"/>
        <v>3753</v>
      </c>
    </row>
    <row r="73" spans="1:13" x14ac:dyDescent="0.2">
      <c r="A73" s="7" t="s">
        <v>2</v>
      </c>
      <c r="B73" s="2">
        <f t="shared" ref="B73:L73" si="44">B41+B9</f>
        <v>26</v>
      </c>
      <c r="C73" s="2">
        <f t="shared" si="44"/>
        <v>27</v>
      </c>
      <c r="D73" s="2">
        <f t="shared" si="44"/>
        <v>25</v>
      </c>
      <c r="E73" s="2">
        <f t="shared" si="44"/>
        <v>20</v>
      </c>
      <c r="F73" s="2">
        <f t="shared" si="44"/>
        <v>20</v>
      </c>
      <c r="G73" s="2">
        <f t="shared" si="44"/>
        <v>20</v>
      </c>
      <c r="H73" s="2">
        <f t="shared" si="44"/>
        <v>17</v>
      </c>
      <c r="I73" s="2">
        <f t="shared" si="44"/>
        <v>16</v>
      </c>
      <c r="J73" s="2">
        <f t="shared" si="44"/>
        <v>17</v>
      </c>
      <c r="K73" s="2">
        <f t="shared" si="44"/>
        <v>17</v>
      </c>
      <c r="L73" s="2">
        <f t="shared" si="44"/>
        <v>13</v>
      </c>
      <c r="M73" s="4">
        <f t="shared" si="40"/>
        <v>8</v>
      </c>
    </row>
    <row r="74" spans="1:13" x14ac:dyDescent="0.2">
      <c r="A74" s="7" t="s">
        <v>1</v>
      </c>
      <c r="B74" s="4">
        <f t="shared" ref="B74:L74" si="45">B42+B10</f>
        <v>9703</v>
      </c>
      <c r="C74" s="4">
        <f t="shared" si="45"/>
        <v>9766</v>
      </c>
      <c r="D74" s="4">
        <f t="shared" si="45"/>
        <v>9763</v>
      </c>
      <c r="E74" s="4">
        <f t="shared" si="45"/>
        <v>9543</v>
      </c>
      <c r="F74" s="4">
        <f t="shared" si="45"/>
        <v>9542</v>
      </c>
      <c r="G74" s="4">
        <f t="shared" si="45"/>
        <v>9347</v>
      </c>
      <c r="H74" s="4">
        <f t="shared" si="45"/>
        <v>9407</v>
      </c>
      <c r="I74" s="4">
        <f t="shared" si="45"/>
        <v>8675</v>
      </c>
      <c r="J74" s="4">
        <f t="shared" si="45"/>
        <v>7844</v>
      </c>
      <c r="K74" s="4">
        <f t="shared" si="45"/>
        <v>7858</v>
      </c>
      <c r="L74" s="4">
        <f t="shared" si="45"/>
        <v>7797</v>
      </c>
      <c r="M74" s="4">
        <f t="shared" si="40"/>
        <v>7555</v>
      </c>
    </row>
    <row r="75" spans="1:13" x14ac:dyDescent="0.2">
      <c r="A75" s="7" t="s">
        <v>0</v>
      </c>
      <c r="B75" s="2">
        <f t="shared" ref="B75:L75" si="46">B43+B11</f>
        <v>461</v>
      </c>
      <c r="C75" s="2">
        <f t="shared" si="46"/>
        <v>481</v>
      </c>
      <c r="D75" s="2">
        <f t="shared" si="46"/>
        <v>516</v>
      </c>
      <c r="E75" s="2">
        <f t="shared" si="46"/>
        <v>555</v>
      </c>
      <c r="F75" s="2">
        <f t="shared" si="46"/>
        <v>595</v>
      </c>
      <c r="G75" s="2">
        <f t="shared" si="46"/>
        <v>618</v>
      </c>
      <c r="H75" s="2">
        <f t="shared" si="46"/>
        <v>678</v>
      </c>
      <c r="I75" s="2">
        <f t="shared" si="46"/>
        <v>677</v>
      </c>
      <c r="J75" s="2">
        <f t="shared" si="46"/>
        <v>625</v>
      </c>
      <c r="K75" s="2">
        <f t="shared" si="46"/>
        <v>702</v>
      </c>
      <c r="L75" s="2">
        <f t="shared" si="46"/>
        <v>760</v>
      </c>
      <c r="M75" s="4">
        <f t="shared" si="40"/>
        <v>805</v>
      </c>
    </row>
    <row r="76" spans="1:13" x14ac:dyDescent="0.2">
      <c r="A76" s="7" t="s">
        <v>23</v>
      </c>
      <c r="B76" s="4">
        <f t="shared" ref="B76:L76" si="47">B44+B12</f>
        <v>4149</v>
      </c>
      <c r="C76" s="4">
        <f t="shared" si="47"/>
        <v>4394</v>
      </c>
      <c r="D76" s="4">
        <f t="shared" si="47"/>
        <v>4430</v>
      </c>
      <c r="E76" s="4">
        <f t="shared" si="47"/>
        <v>4685</v>
      </c>
      <c r="F76" s="4">
        <f t="shared" si="47"/>
        <v>4436</v>
      </c>
      <c r="G76" s="4">
        <f t="shared" si="47"/>
        <v>4599</v>
      </c>
      <c r="H76" s="4">
        <f t="shared" si="47"/>
        <v>3611</v>
      </c>
      <c r="I76" s="4">
        <f t="shared" si="47"/>
        <v>3538</v>
      </c>
      <c r="J76" s="4">
        <f t="shared" si="47"/>
        <v>3596</v>
      </c>
      <c r="K76" s="4">
        <f t="shared" si="47"/>
        <v>3434</v>
      </c>
      <c r="L76" s="4">
        <f t="shared" si="47"/>
        <v>3864</v>
      </c>
      <c r="M76" s="4">
        <f t="shared" si="40"/>
        <v>3991</v>
      </c>
    </row>
    <row r="77" spans="1:13" x14ac:dyDescent="0.2">
      <c r="A77" s="7" t="s">
        <v>13</v>
      </c>
      <c r="B77" s="4">
        <f t="shared" ref="B77:L77" si="48">B45+B13</f>
        <v>1887</v>
      </c>
      <c r="C77" s="4">
        <f t="shared" si="48"/>
        <v>1938</v>
      </c>
      <c r="D77" s="4">
        <f t="shared" si="48"/>
        <v>2007</v>
      </c>
      <c r="E77" s="4">
        <f t="shared" si="48"/>
        <v>1839</v>
      </c>
      <c r="F77" s="4">
        <f t="shared" si="48"/>
        <v>1717</v>
      </c>
      <c r="G77" s="4">
        <f t="shared" si="48"/>
        <v>1782</v>
      </c>
      <c r="H77" s="4">
        <f t="shared" si="48"/>
        <v>1870</v>
      </c>
      <c r="I77" s="4">
        <f t="shared" si="48"/>
        <v>2241</v>
      </c>
      <c r="J77" s="4">
        <f t="shared" si="48"/>
        <v>2002</v>
      </c>
      <c r="K77" s="4">
        <f t="shared" si="48"/>
        <v>1673</v>
      </c>
      <c r="L77" s="4">
        <f t="shared" si="48"/>
        <v>1523</v>
      </c>
      <c r="M77" s="4">
        <f t="shared" si="40"/>
        <v>1608</v>
      </c>
    </row>
    <row r="78" spans="1:13" x14ac:dyDescent="0.2">
      <c r="A78" s="8" t="s">
        <v>8</v>
      </c>
      <c r="B78" s="4"/>
      <c r="C78" s="4"/>
      <c r="D78" s="4"/>
      <c r="E78" s="4"/>
      <c r="F78" s="4"/>
      <c r="G78" s="4"/>
      <c r="H78" s="4"/>
      <c r="I78" s="4"/>
      <c r="J78" s="4"/>
      <c r="K78" s="4"/>
      <c r="M78" s="5"/>
    </row>
    <row r="79" spans="1:13" x14ac:dyDescent="0.2">
      <c r="A79" s="7" t="s">
        <v>6</v>
      </c>
      <c r="B79" s="5">
        <f t="shared" ref="B79:J79" si="49">B69/B$68*100</f>
        <v>0.13410818059901655</v>
      </c>
      <c r="C79" s="5">
        <f t="shared" si="49"/>
        <v>0.14245014245014245</v>
      </c>
      <c r="D79" s="5">
        <f t="shared" si="49"/>
        <v>0.13600683920105697</v>
      </c>
      <c r="E79" s="5">
        <f t="shared" si="49"/>
        <v>0.16545461541421369</v>
      </c>
      <c r="F79" s="5">
        <f t="shared" si="49"/>
        <v>0.11425959780621572</v>
      </c>
      <c r="G79" s="5">
        <f t="shared" si="49"/>
        <v>6.7129111658089061E-2</v>
      </c>
      <c r="H79" s="5">
        <f t="shared" si="49"/>
        <v>6.3475468598312296E-2</v>
      </c>
      <c r="I79" s="5">
        <f t="shared" si="49"/>
        <v>6.0132291040288638E-2</v>
      </c>
      <c r="J79" s="5">
        <f t="shared" si="49"/>
        <v>6.6122131466355497E-2</v>
      </c>
      <c r="K79" s="5">
        <f t="shared" ref="K79:M79" si="50">K69/K$68*100</f>
        <v>6.5725884399768036E-2</v>
      </c>
      <c r="L79" s="5">
        <f t="shared" si="50"/>
        <v>7.4937240061448543E-2</v>
      </c>
      <c r="M79" s="5">
        <f t="shared" si="50"/>
        <v>6.25E-2</v>
      </c>
    </row>
    <row r="80" spans="1:13" x14ac:dyDescent="0.2">
      <c r="A80" s="7" t="s">
        <v>5</v>
      </c>
      <c r="B80" s="5">
        <f t="shared" ref="B80:J80" si="51">B70/B$68*100</f>
        <v>18.819848010728656</v>
      </c>
      <c r="C80" s="5">
        <f t="shared" si="51"/>
        <v>18.613485280151949</v>
      </c>
      <c r="D80" s="5">
        <f t="shared" si="51"/>
        <v>18.652366519002097</v>
      </c>
      <c r="E80" s="5">
        <f t="shared" si="51"/>
        <v>19.027280772634576</v>
      </c>
      <c r="F80" s="5">
        <f t="shared" si="51"/>
        <v>20.288695917123707</v>
      </c>
      <c r="G80" s="5">
        <f t="shared" si="51"/>
        <v>21.328410531811741</v>
      </c>
      <c r="H80" s="5">
        <f t="shared" si="51"/>
        <v>23.28056157120454</v>
      </c>
      <c r="I80" s="5">
        <f t="shared" si="51"/>
        <v>24.62041491280818</v>
      </c>
      <c r="J80" s="5">
        <f t="shared" si="51"/>
        <v>26.561649163749511</v>
      </c>
      <c r="K80" s="5">
        <f t="shared" ref="K80:M80" si="52">K70/K$68*100</f>
        <v>27.898704813454472</v>
      </c>
      <c r="L80" s="5">
        <f t="shared" si="52"/>
        <v>28.243845779159955</v>
      </c>
      <c r="M80" s="5">
        <f t="shared" si="52"/>
        <v>28.838235294117649</v>
      </c>
    </row>
    <row r="81" spans="1:13" x14ac:dyDescent="0.2">
      <c r="A81" s="7" t="s">
        <v>4</v>
      </c>
      <c r="B81" s="5">
        <f t="shared" ref="B81:J81" si="53">B71/B$68*100</f>
        <v>5.9292071361807617</v>
      </c>
      <c r="C81" s="5">
        <f t="shared" si="53"/>
        <v>6.1095283317505542</v>
      </c>
      <c r="D81" s="5">
        <f t="shared" si="53"/>
        <v>6.1125359446646463</v>
      </c>
      <c r="E81" s="5">
        <f t="shared" si="53"/>
        <v>6.3449921120474038</v>
      </c>
      <c r="F81" s="5">
        <f t="shared" si="53"/>
        <v>6.6156307129798906</v>
      </c>
      <c r="G81" s="5">
        <f t="shared" si="53"/>
        <v>6.3698068173342284</v>
      </c>
      <c r="H81" s="5">
        <f t="shared" si="53"/>
        <v>6.2056605182585312</v>
      </c>
      <c r="I81" s="5">
        <f t="shared" si="53"/>
        <v>5.8290739627179793</v>
      </c>
      <c r="J81" s="5">
        <f t="shared" si="53"/>
        <v>5.6942823803967331</v>
      </c>
      <c r="K81" s="5">
        <f t="shared" ref="K81:M81" si="54">K71/K$68*100</f>
        <v>5.8380050260970417</v>
      </c>
      <c r="L81" s="5">
        <f t="shared" si="54"/>
        <v>5.8151298287684057</v>
      </c>
      <c r="M81" s="5">
        <f t="shared" si="54"/>
        <v>5.9522058823529411</v>
      </c>
    </row>
    <row r="82" spans="1:13" x14ac:dyDescent="0.2">
      <c r="A82" s="7" t="s">
        <v>3</v>
      </c>
      <c r="B82" s="5">
        <f t="shared" ref="B82:J82" si="55">B72/B$68*100</f>
        <v>9.1762506603811929</v>
      </c>
      <c r="C82" s="5">
        <f t="shared" si="55"/>
        <v>9.4254510921177594</v>
      </c>
      <c r="D82" s="5">
        <f t="shared" si="55"/>
        <v>10.045076552420921</v>
      </c>
      <c r="E82" s="5">
        <f t="shared" si="55"/>
        <v>10.427488552849283</v>
      </c>
      <c r="F82" s="5">
        <f t="shared" si="55"/>
        <v>10.862279098110909</v>
      </c>
      <c r="G82" s="5">
        <f t="shared" si="55"/>
        <v>11.199373461624525</v>
      </c>
      <c r="H82" s="5">
        <f t="shared" si="55"/>
        <v>12.265700843850347</v>
      </c>
      <c r="I82" s="5">
        <f t="shared" si="55"/>
        <v>12.563890559230305</v>
      </c>
      <c r="J82" s="5">
        <f t="shared" si="55"/>
        <v>12.897705173084404</v>
      </c>
      <c r="K82" s="5">
        <f t="shared" ref="K82:M82" si="56">K72/K$68*100</f>
        <v>13.292093562729557</v>
      </c>
      <c r="L82" s="5">
        <f t="shared" si="56"/>
        <v>13.57113417512833</v>
      </c>
      <c r="M82" s="5">
        <f t="shared" si="56"/>
        <v>13.797794117647058</v>
      </c>
    </row>
    <row r="83" spans="1:13" x14ac:dyDescent="0.2">
      <c r="A83" s="7" t="s">
        <v>2</v>
      </c>
      <c r="B83" s="5">
        <f t="shared" ref="B83:J83" si="57">B73/B$68*100</f>
        <v>0.10566099077498274</v>
      </c>
      <c r="C83" s="5">
        <f t="shared" si="57"/>
        <v>0.10683760683760685</v>
      </c>
      <c r="D83" s="5">
        <f t="shared" si="57"/>
        <v>9.714774228646926E-2</v>
      </c>
      <c r="E83" s="5">
        <f t="shared" si="57"/>
        <v>7.6955635076378467E-2</v>
      </c>
      <c r="F83" s="5">
        <f t="shared" si="57"/>
        <v>7.6173065204143811E-2</v>
      </c>
      <c r="G83" s="5">
        <f t="shared" si="57"/>
        <v>7.4587901842321169E-2</v>
      </c>
      <c r="H83" s="5">
        <f t="shared" si="57"/>
        <v>6.3475468598312296E-2</v>
      </c>
      <c r="I83" s="5">
        <f t="shared" si="57"/>
        <v>6.0132291040288638E-2</v>
      </c>
      <c r="J83" s="5">
        <f t="shared" si="57"/>
        <v>6.6122131466355497E-2</v>
      </c>
      <c r="K83" s="5">
        <f t="shared" ref="K83:M83" si="58">K73/K$68*100</f>
        <v>6.5725884399768036E-2</v>
      </c>
      <c r="L83" s="5">
        <f t="shared" si="58"/>
        <v>4.8709206039941548E-2</v>
      </c>
      <c r="M83" s="5">
        <f t="shared" si="58"/>
        <v>2.9411764705882349E-2</v>
      </c>
    </row>
    <row r="84" spans="1:13" x14ac:dyDescent="0.2">
      <c r="A84" s="7" t="s">
        <v>1</v>
      </c>
      <c r="B84" s="5">
        <f t="shared" ref="B84:J84" si="59">B74/B$68*100</f>
        <v>39.431868980371441</v>
      </c>
      <c r="C84" s="5">
        <f t="shared" si="59"/>
        <v>38.643558088002536</v>
      </c>
      <c r="D84" s="5">
        <f t="shared" si="59"/>
        <v>37.938136317711979</v>
      </c>
      <c r="E84" s="5">
        <f t="shared" si="59"/>
        <v>36.719381276693987</v>
      </c>
      <c r="F84" s="5">
        <f t="shared" si="59"/>
        <v>36.342169408897014</v>
      </c>
      <c r="G84" s="5">
        <f t="shared" si="59"/>
        <v>34.858655926008801</v>
      </c>
      <c r="H84" s="5">
        <f t="shared" si="59"/>
        <v>35.124337241430815</v>
      </c>
      <c r="I84" s="5">
        <f t="shared" si="59"/>
        <v>32.602976548406495</v>
      </c>
      <c r="J84" s="5">
        <f t="shared" si="59"/>
        <v>30.509529366005445</v>
      </c>
      <c r="K84" s="5">
        <f t="shared" ref="K84:M84" si="60">K74/K$68*100</f>
        <v>30.380823506669248</v>
      </c>
      <c r="L84" s="5">
        <f t="shared" si="60"/>
        <v>29.214283037955713</v>
      </c>
      <c r="M84" s="5">
        <f t="shared" si="60"/>
        <v>27.775735294117649</v>
      </c>
    </row>
    <row r="85" spans="1:13" x14ac:dyDescent="0.2">
      <c r="A85" s="7" t="s">
        <v>0</v>
      </c>
      <c r="B85" s="5">
        <f t="shared" ref="B85:J85" si="61">B75/B$68*100</f>
        <v>1.8734506441256553</v>
      </c>
      <c r="C85" s="5">
        <f t="shared" si="61"/>
        <v>1.9032921810699588</v>
      </c>
      <c r="D85" s="5">
        <f t="shared" si="61"/>
        <v>2.0051294007927258</v>
      </c>
      <c r="E85" s="5">
        <f t="shared" si="61"/>
        <v>2.1355188733695027</v>
      </c>
      <c r="F85" s="5">
        <f t="shared" si="61"/>
        <v>2.2661486898232783</v>
      </c>
      <c r="G85" s="5">
        <f t="shared" si="61"/>
        <v>2.304766166927724</v>
      </c>
      <c r="H85" s="5">
        <f t="shared" si="61"/>
        <v>2.5315510417444553</v>
      </c>
      <c r="I85" s="5">
        <f t="shared" si="61"/>
        <v>2.5443475646422127</v>
      </c>
      <c r="J85" s="5">
        <f t="shared" si="61"/>
        <v>2.4309607156748347</v>
      </c>
      <c r="K85" s="5">
        <f t="shared" ref="K85:M85" si="62">K75/K$68*100</f>
        <v>2.7140924028610089</v>
      </c>
      <c r="L85" s="5">
        <f t="shared" si="62"/>
        <v>2.8476151223350445</v>
      </c>
      <c r="M85" s="5">
        <f t="shared" si="62"/>
        <v>2.9595588235294117</v>
      </c>
    </row>
    <row r="86" spans="1:13" x14ac:dyDescent="0.2">
      <c r="A86" s="7" t="s">
        <v>23</v>
      </c>
      <c r="B86" s="5">
        <f t="shared" ref="B86:J86" si="63">B76/B$68*100</f>
        <v>16.861055797130899</v>
      </c>
      <c r="C86" s="5">
        <f t="shared" si="63"/>
        <v>17.386831275720166</v>
      </c>
      <c r="D86" s="5">
        <f t="shared" si="63"/>
        <v>17.214579933162351</v>
      </c>
      <c r="E86" s="5">
        <f t="shared" si="63"/>
        <v>18.026857516641655</v>
      </c>
      <c r="F86" s="5">
        <f t="shared" si="63"/>
        <v>16.895185862279096</v>
      </c>
      <c r="G86" s="5">
        <f t="shared" si="63"/>
        <v>17.151488028641754</v>
      </c>
      <c r="H86" s="5">
        <f t="shared" si="63"/>
        <v>13.482936300500336</v>
      </c>
      <c r="I86" s="5">
        <f t="shared" si="63"/>
        <v>13.296752856283826</v>
      </c>
      <c r="J86" s="5">
        <f t="shared" si="63"/>
        <v>13.986775573706728</v>
      </c>
      <c r="K86" s="5">
        <f t="shared" ref="K86:M86" si="64">K76/K$68*100</f>
        <v>13.276628648753142</v>
      </c>
      <c r="L86" s="5">
        <f t="shared" si="64"/>
        <v>14.477874779871858</v>
      </c>
      <c r="M86" s="5">
        <f t="shared" si="64"/>
        <v>14.672794117647058</v>
      </c>
    </row>
    <row r="87" spans="1:13" x14ac:dyDescent="0.2">
      <c r="A87" s="7" t="s">
        <v>13</v>
      </c>
      <c r="B87" s="5">
        <f t="shared" ref="B87:J87" si="65">B77/B$68*100</f>
        <v>7.6685495997073998</v>
      </c>
      <c r="C87" s="5">
        <f t="shared" si="65"/>
        <v>7.6685660018993351</v>
      </c>
      <c r="D87" s="5">
        <f t="shared" si="65"/>
        <v>7.7990207507577525</v>
      </c>
      <c r="E87" s="5">
        <f t="shared" si="65"/>
        <v>7.076070645273</v>
      </c>
      <c r="F87" s="5">
        <f t="shared" si="65"/>
        <v>6.5394576477757465</v>
      </c>
      <c r="G87" s="5">
        <f t="shared" si="65"/>
        <v>6.6457820541508177</v>
      </c>
      <c r="H87" s="5">
        <f t="shared" si="65"/>
        <v>6.9823015458143525</v>
      </c>
      <c r="I87" s="5">
        <f t="shared" si="65"/>
        <v>8.4222790138304262</v>
      </c>
      <c r="J87" s="5">
        <f t="shared" si="65"/>
        <v>7.7868533644496303</v>
      </c>
      <c r="K87" s="5">
        <f t="shared" ref="K87:M87" si="66">K77/K$68*100</f>
        <v>6.4682002706359949</v>
      </c>
      <c r="L87" s="5">
        <f t="shared" si="66"/>
        <v>5.7064708306793062</v>
      </c>
      <c r="M87" s="5">
        <f t="shared" si="66"/>
        <v>5.9117647058823533</v>
      </c>
    </row>
    <row r="88" spans="1:13" x14ac:dyDescent="0.2">
      <c r="A88" s="8" t="s">
        <v>7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5"/>
    </row>
    <row r="89" spans="1:13" x14ac:dyDescent="0.2">
      <c r="A89" s="7" t="s">
        <v>6</v>
      </c>
      <c r="B89" s="5">
        <f t="shared" ref="B89:M89" si="67">B69/(B$68-B$76-B$77)*100</f>
        <v>0.17769640837865489</v>
      </c>
      <c r="C89" s="5">
        <f t="shared" si="67"/>
        <v>0.19007391763463569</v>
      </c>
      <c r="D89" s="5">
        <f t="shared" si="67"/>
        <v>0.18137534331761415</v>
      </c>
      <c r="E89" s="5">
        <f t="shared" si="67"/>
        <v>0.22090932442846134</v>
      </c>
      <c r="F89" s="5">
        <f t="shared" si="67"/>
        <v>0.14923145799134457</v>
      </c>
      <c r="G89" s="5">
        <f t="shared" si="67"/>
        <v>8.8092791073263843E-2</v>
      </c>
      <c r="H89" s="5">
        <f t="shared" si="67"/>
        <v>7.9808459696727854E-2</v>
      </c>
      <c r="I89" s="5">
        <f t="shared" si="67"/>
        <v>7.6815977723366458E-2</v>
      </c>
      <c r="J89" s="5">
        <f t="shared" si="67"/>
        <v>8.4526650755767693E-2</v>
      </c>
      <c r="K89" s="5">
        <f t="shared" si="67"/>
        <v>8.1896136429328456E-2</v>
      </c>
      <c r="L89" s="5">
        <f t="shared" si="67"/>
        <v>9.3887897849967136E-2</v>
      </c>
      <c r="M89" s="5">
        <f t="shared" si="67"/>
        <v>7.8700060182398973E-2</v>
      </c>
    </row>
    <row r="90" spans="1:13" x14ac:dyDescent="0.2">
      <c r="A90" s="7" t="s">
        <v>5</v>
      </c>
      <c r="B90" s="5">
        <f t="shared" ref="B90:J90" si="68">B70/(B$68-B$76-B$77)*100</f>
        <v>24.936729309137903</v>
      </c>
      <c r="C90" s="5">
        <f t="shared" si="68"/>
        <v>24.836325237592398</v>
      </c>
      <c r="D90" s="5">
        <f t="shared" si="68"/>
        <v>24.874332797844225</v>
      </c>
      <c r="E90" s="5">
        <f t="shared" si="68"/>
        <v>25.404572309273053</v>
      </c>
      <c r="F90" s="5">
        <f t="shared" si="68"/>
        <v>26.498532557329753</v>
      </c>
      <c r="G90" s="5">
        <f t="shared" si="68"/>
        <v>27.989037341555328</v>
      </c>
      <c r="H90" s="5">
        <f t="shared" si="68"/>
        <v>29.270926247594009</v>
      </c>
      <c r="I90" s="5">
        <f t="shared" si="68"/>
        <v>31.451341879110856</v>
      </c>
      <c r="J90" s="5">
        <f t="shared" si="68"/>
        <v>33.95485282418457</v>
      </c>
      <c r="K90" s="5">
        <f t="shared" ref="K90:M90" si="69">K70/(K$68-K$76-K$77)*100</f>
        <v>34.762501204354948</v>
      </c>
      <c r="L90" s="5">
        <f t="shared" si="69"/>
        <v>35.386348699652615</v>
      </c>
      <c r="M90" s="5">
        <f t="shared" si="69"/>
        <v>36.31313365121985</v>
      </c>
    </row>
    <row r="91" spans="1:13" x14ac:dyDescent="0.2">
      <c r="A91" s="7" t="s">
        <v>4</v>
      </c>
      <c r="B91" s="5">
        <f t="shared" ref="B91:J91" si="70">B71/(B$68-B$76-B$77)*100</f>
        <v>7.856335146195681</v>
      </c>
      <c r="C91" s="5">
        <f t="shared" si="70"/>
        <v>8.1520591341077093</v>
      </c>
      <c r="D91" s="5">
        <f t="shared" si="70"/>
        <v>8.1515261439602007</v>
      </c>
      <c r="E91" s="5">
        <f t="shared" si="70"/>
        <v>8.4716157205240172</v>
      </c>
      <c r="F91" s="5">
        <f t="shared" si="70"/>
        <v>8.6405014176988502</v>
      </c>
      <c r="G91" s="5">
        <f t="shared" si="70"/>
        <v>8.3590270640630351</v>
      </c>
      <c r="H91" s="5">
        <f t="shared" si="70"/>
        <v>7.8024505891742173</v>
      </c>
      <c r="I91" s="5">
        <f t="shared" si="70"/>
        <v>7.4463488405588363</v>
      </c>
      <c r="J91" s="5">
        <f t="shared" si="70"/>
        <v>7.2792362768496419</v>
      </c>
      <c r="K91" s="5">
        <f t="shared" ref="K91:M91" si="71">K71/(K$68-K$76-K$77)*100</f>
        <v>7.2743038828403508</v>
      </c>
      <c r="L91" s="5">
        <f t="shared" si="71"/>
        <v>7.2857008731574497</v>
      </c>
      <c r="M91" s="5">
        <f t="shared" si="71"/>
        <v>7.4950233785472902</v>
      </c>
    </row>
    <row r="92" spans="1:13" x14ac:dyDescent="0.2">
      <c r="A92" s="7" t="s">
        <v>3</v>
      </c>
      <c r="B92" s="5">
        <f t="shared" ref="B92:J92" si="72">B72/(B$68-B$76-B$77)*100</f>
        <v>12.158742124818266</v>
      </c>
      <c r="C92" s="5">
        <f t="shared" si="72"/>
        <v>12.576557550158396</v>
      </c>
      <c r="D92" s="5">
        <f t="shared" si="72"/>
        <v>13.395864642172359</v>
      </c>
      <c r="E92" s="5">
        <f t="shared" si="72"/>
        <v>13.922424865142563</v>
      </c>
      <c r="F92" s="5">
        <f t="shared" si="72"/>
        <v>14.186937273043823</v>
      </c>
      <c r="G92" s="5">
        <f t="shared" si="72"/>
        <v>14.696813977389517</v>
      </c>
      <c r="H92" s="5">
        <f t="shared" si="72"/>
        <v>15.421811182573588</v>
      </c>
      <c r="I92" s="5">
        <f t="shared" si="72"/>
        <v>16.049738345575879</v>
      </c>
      <c r="J92" s="5">
        <f t="shared" si="72"/>
        <v>16.487669053301513</v>
      </c>
      <c r="K92" s="5">
        <f t="shared" ref="K92:M92" si="73">K72/(K$68-K$76-K$77)*100</f>
        <v>16.56228923788419</v>
      </c>
      <c r="L92" s="5">
        <f t="shared" si="73"/>
        <v>17.003098300629048</v>
      </c>
      <c r="M92" s="5">
        <f t="shared" si="73"/>
        <v>17.374195639090782</v>
      </c>
    </row>
    <row r="93" spans="1:13" x14ac:dyDescent="0.2">
      <c r="A93" s="7" t="s">
        <v>2</v>
      </c>
      <c r="B93" s="5">
        <f t="shared" ref="B93:J93" si="74">B73/(B$68-B$76-B$77)*100</f>
        <v>0.14000323084378871</v>
      </c>
      <c r="C93" s="5">
        <f t="shared" si="74"/>
        <v>0.14255543822597677</v>
      </c>
      <c r="D93" s="5">
        <f t="shared" si="74"/>
        <v>0.12955381665543866</v>
      </c>
      <c r="E93" s="5">
        <f t="shared" si="74"/>
        <v>0.10274852298998202</v>
      </c>
      <c r="F93" s="5">
        <f t="shared" si="74"/>
        <v>9.9487638660896383E-2</v>
      </c>
      <c r="G93" s="5">
        <f t="shared" si="74"/>
        <v>9.7880878970293156E-2</v>
      </c>
      <c r="H93" s="5">
        <f t="shared" si="74"/>
        <v>7.9808459696727854E-2</v>
      </c>
      <c r="I93" s="5">
        <f t="shared" si="74"/>
        <v>7.6815977723366458E-2</v>
      </c>
      <c r="J93" s="5">
        <f t="shared" si="74"/>
        <v>8.4526650755767693E-2</v>
      </c>
      <c r="K93" s="5">
        <f t="shared" ref="K93:M93" si="75">K73/(K$68-K$76-K$77)*100</f>
        <v>8.1896136429328456E-2</v>
      </c>
      <c r="L93" s="5">
        <f t="shared" si="75"/>
        <v>6.1027133602478648E-2</v>
      </c>
      <c r="M93" s="5">
        <f t="shared" si="75"/>
        <v>3.7035322438775983E-2</v>
      </c>
    </row>
    <row r="94" spans="1:13" x14ac:dyDescent="0.2">
      <c r="A94" s="7" t="s">
        <v>1</v>
      </c>
      <c r="B94" s="5">
        <f t="shared" ref="B94:J94" si="76">B74/(B$68-B$76-B$77)*100</f>
        <v>52.248128802972374</v>
      </c>
      <c r="C94" s="5">
        <f t="shared" si="76"/>
        <v>51.562829989440338</v>
      </c>
      <c r="D94" s="5">
        <f t="shared" si="76"/>
        <v>50.593356480281905</v>
      </c>
      <c r="E94" s="5">
        <f t="shared" si="76"/>
        <v>49.026457744669919</v>
      </c>
      <c r="F94" s="5">
        <f t="shared" si="76"/>
        <v>47.465552405113662</v>
      </c>
      <c r="G94" s="5">
        <f t="shared" si="76"/>
        <v>45.744628786766505</v>
      </c>
      <c r="H94" s="5">
        <f t="shared" si="76"/>
        <v>44.162245903948175</v>
      </c>
      <c r="I94" s="5">
        <f t="shared" si="76"/>
        <v>41.648662921887755</v>
      </c>
      <c r="J94" s="5">
        <f t="shared" si="76"/>
        <v>39.001591089896579</v>
      </c>
      <c r="K94" s="5">
        <f t="shared" ref="K94:M94" si="77">K74/(K$68-K$76-K$77)*100</f>
        <v>37.855284709509583</v>
      </c>
      <c r="L94" s="5">
        <f t="shared" si="77"/>
        <v>36.602196976809687</v>
      </c>
      <c r="M94" s="5">
        <f t="shared" si="77"/>
        <v>34.975232628119066</v>
      </c>
    </row>
    <row r="95" spans="1:13" x14ac:dyDescent="0.2">
      <c r="A95" s="7" t="s">
        <v>0</v>
      </c>
      <c r="B95" s="5">
        <f t="shared" ref="B95:J95" si="78">B75/(B$68-B$76-B$77)*100</f>
        <v>2.4823649776533308</v>
      </c>
      <c r="C95" s="5">
        <f t="shared" si="78"/>
        <v>2.5395987328405494</v>
      </c>
      <c r="D95" s="5">
        <f t="shared" si="78"/>
        <v>2.6739907757682544</v>
      </c>
      <c r="E95" s="5">
        <f t="shared" si="78"/>
        <v>2.851271512972001</v>
      </c>
      <c r="F95" s="5">
        <f t="shared" si="78"/>
        <v>2.9597572501616676</v>
      </c>
      <c r="G95" s="5">
        <f t="shared" si="78"/>
        <v>3.0245191601820585</v>
      </c>
      <c r="H95" s="5">
        <f t="shared" si="78"/>
        <v>3.1829491573165578</v>
      </c>
      <c r="I95" s="5">
        <f t="shared" si="78"/>
        <v>3.2502760574199439</v>
      </c>
      <c r="J95" s="5">
        <f t="shared" si="78"/>
        <v>3.1075974542561653</v>
      </c>
      <c r="K95" s="5">
        <f t="shared" ref="K95:M95" si="79">K75/(K$68-K$76-K$77)*100</f>
        <v>3.3818286925522689</v>
      </c>
      <c r="L95" s="5">
        <f t="shared" si="79"/>
        <v>3.5677401182987509</v>
      </c>
      <c r="M95" s="5">
        <f t="shared" si="79"/>
        <v>3.7266793204018329</v>
      </c>
    </row>
    <row r="96" spans="1:13" ht="92.25" customHeight="1" x14ac:dyDescent="0.2">
      <c r="A96" s="17" t="s">
        <v>29</v>
      </c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</row>
  </sheetData>
  <sheetProtection algorithmName="SHA-512" hashValue="T0T6IxNldyBG+6IgC+W/OwDPe3IOx/5YEq3NA2oahmcdxKi4pIR43+VEGijNtUvvRz0aiDyMKHfDoiBo73+Bww==" saltValue="aH/cfbRGso2glOjtLoRh8A==" spinCount="100000" sheet="1" objects="1" scenarios="1"/>
  <mergeCells count="6">
    <mergeCell ref="A65:M65"/>
    <mergeCell ref="A64:M64"/>
    <mergeCell ref="A96:M96"/>
    <mergeCell ref="A33:M33"/>
    <mergeCell ref="A1:M1"/>
    <mergeCell ref="A32:M32"/>
  </mergeCells>
  <phoneticPr fontId="11" type="noConversion"/>
  <pageMargins left="0.7" right="0.7" top="1" bottom="0.75" header="0.3" footer="0.3"/>
  <pageSetup fitToHeight="0" orientation="landscape" r:id="rId1"/>
  <headerFooter>
    <oddHeader>&amp;L&amp;G&amp;R&amp;"Arial,Bold"&amp;14Fact Book&amp;"Arial,Regular"&amp;12
(2025-26)</oddHeader>
    <oddFooter>&amp;L&amp;"Arial,Regular"&amp;9Source: SBU Data Warehouse, IRPE Student Extract Files
Prepared by the SBU Office of Institutional Research, Planning &amp;&amp; Effectiveness - Updated September 17, 2025&amp;R&amp;"Arial,Regular"&amp;9Page &amp;P of &amp;N</oddFooter>
  </headerFooter>
  <legacyDrawingHF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By IPEDS Race Ethnicity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Andrei Antonenko</cp:lastModifiedBy>
  <cp:lastPrinted>2025-10-16T13:42:52Z</cp:lastPrinted>
  <dcterms:created xsi:type="dcterms:W3CDTF">2017-02-07T23:51:58Z</dcterms:created>
  <dcterms:modified xsi:type="dcterms:W3CDTF">2025-10-20T13:26:47Z</dcterms:modified>
</cp:coreProperties>
</file>